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filterPrivacy="1"/>
  <xr:revisionPtr revIDLastSave="6" documentId="11_453032F57809B61850EC111CC672C97A3E02CA7E" xr6:coauthVersionLast="47" xr6:coauthVersionMax="47" xr10:uidLastSave="{379E4BAD-E7C4-4A3D-A08B-1F3782614222}"/>
  <bookViews>
    <workbookView xWindow="140" yWindow="500" windowWidth="62200" windowHeight="22860" firstSheet="1" activeTab="2" xr2:uid="{00000000-000D-0000-FFFF-FFFF00000000}"/>
  </bookViews>
  <sheets>
    <sheet name="Read_me" sheetId="4" r:id="rId1"/>
    <sheet name="inventory" sheetId="1" r:id="rId2"/>
    <sheet name="nodes" sheetId="2" r:id="rId3"/>
  </sheets>
  <definedNames>
    <definedName name="source_d">nodes!#REF!</definedName>
    <definedName name="source_e">nodes!$A$3:$A$7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" i="1"/>
  <c r="H4" i="4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B12" i="4" l="1"/>
  <c r="B10" i="4"/>
  <c r="B8" i="4"/>
  <c r="B7" i="4"/>
  <c r="B6" i="4"/>
  <c r="B11" i="4"/>
  <c r="B9" i="4"/>
  <c r="M1" i="1"/>
  <c r="K1" i="1"/>
  <c r="E1" i="1"/>
  <c r="G1" i="1"/>
  <c r="O1" i="1"/>
  <c r="J1" i="1"/>
  <c r="A1" i="1"/>
  <c r="B1" i="1"/>
  <c r="C1" i="1"/>
  <c r="D1" i="1"/>
  <c r="F1" i="1"/>
  <c r="H1" i="1"/>
  <c r="I1" i="1"/>
  <c r="N1" i="1"/>
  <c r="L1" i="1"/>
  <c r="N3" i="1" l="1"/>
  <c r="O3" i="1"/>
  <c r="S3" i="1"/>
  <c r="N4" i="1"/>
  <c r="O4" i="1"/>
  <c r="S4" i="1"/>
  <c r="N5" i="1"/>
  <c r="O5" i="1"/>
  <c r="S5" i="1"/>
  <c r="N6" i="1"/>
  <c r="O6" i="1"/>
  <c r="S6" i="1"/>
  <c r="N7" i="1"/>
  <c r="O7" i="1"/>
  <c r="S7" i="1"/>
  <c r="N8" i="1"/>
  <c r="O8" i="1"/>
  <c r="S8" i="1"/>
  <c r="N9" i="1"/>
  <c r="O9" i="1"/>
  <c r="S9" i="1"/>
  <c r="N10" i="1"/>
  <c r="O10" i="1"/>
  <c r="S10" i="1"/>
  <c r="N11" i="1"/>
  <c r="O11" i="1"/>
  <c r="S11" i="1"/>
  <c r="N12" i="1"/>
  <c r="O12" i="1"/>
  <c r="S12" i="1"/>
  <c r="N13" i="1"/>
  <c r="O13" i="1"/>
  <c r="S13" i="1"/>
  <c r="N14" i="1"/>
  <c r="O14" i="1"/>
  <c r="S14" i="1"/>
  <c r="N15" i="1"/>
  <c r="O15" i="1"/>
  <c r="S15" i="1"/>
  <c r="N16" i="1"/>
  <c r="O16" i="1"/>
  <c r="S16" i="1"/>
  <c r="N17" i="1"/>
  <c r="O17" i="1"/>
  <c r="S17" i="1"/>
  <c r="N18" i="1"/>
  <c r="O18" i="1"/>
  <c r="S18" i="1"/>
  <c r="N19" i="1"/>
  <c r="O19" i="1"/>
  <c r="S19" i="1"/>
  <c r="N20" i="1"/>
  <c r="O20" i="1"/>
  <c r="S20" i="1"/>
  <c r="N21" i="1"/>
  <c r="O21" i="1"/>
  <c r="S21" i="1"/>
  <c r="N22" i="1"/>
  <c r="O22" i="1"/>
  <c r="S22" i="1"/>
  <c r="N23" i="1"/>
  <c r="O23" i="1"/>
  <c r="S23" i="1"/>
  <c r="N24" i="1"/>
  <c r="O24" i="1"/>
  <c r="S24" i="1"/>
  <c r="N25" i="1"/>
  <c r="O25" i="1"/>
  <c r="S25" i="1"/>
  <c r="N26" i="1"/>
  <c r="O26" i="1"/>
  <c r="S26" i="1"/>
  <c r="N27" i="1"/>
  <c r="O27" i="1"/>
  <c r="S27" i="1"/>
  <c r="N28" i="1"/>
  <c r="O28" i="1"/>
  <c r="S28" i="1"/>
  <c r="N29" i="1"/>
  <c r="O29" i="1"/>
  <c r="S29" i="1"/>
  <c r="N30" i="1"/>
  <c r="O30" i="1"/>
  <c r="S30" i="1"/>
  <c r="N31" i="1"/>
  <c r="O31" i="1"/>
  <c r="S31" i="1"/>
  <c r="N32" i="1"/>
  <c r="O32" i="1"/>
  <c r="S32" i="1"/>
  <c r="N33" i="1"/>
  <c r="O33" i="1"/>
  <c r="S33" i="1"/>
  <c r="N34" i="1"/>
  <c r="O34" i="1"/>
  <c r="S34" i="1"/>
  <c r="N35" i="1"/>
  <c r="O35" i="1"/>
  <c r="S35" i="1"/>
  <c r="N36" i="1"/>
  <c r="O36" i="1"/>
  <c r="S36" i="1"/>
  <c r="N37" i="1"/>
  <c r="O37" i="1"/>
  <c r="S37" i="1"/>
  <c r="N38" i="1"/>
  <c r="O38" i="1"/>
  <c r="S38" i="1"/>
  <c r="N39" i="1"/>
  <c r="O39" i="1"/>
  <c r="S39" i="1"/>
  <c r="N40" i="1"/>
  <c r="O40" i="1"/>
  <c r="S40" i="1"/>
  <c r="N41" i="1"/>
  <c r="O41" i="1"/>
  <c r="S41" i="1"/>
  <c r="N42" i="1"/>
  <c r="O42" i="1"/>
  <c r="S42" i="1"/>
  <c r="N43" i="1"/>
  <c r="O43" i="1"/>
  <c r="S43" i="1"/>
  <c r="N44" i="1"/>
  <c r="O44" i="1"/>
  <c r="S44" i="1"/>
  <c r="N45" i="1"/>
  <c r="O45" i="1"/>
  <c r="S45" i="1"/>
  <c r="N46" i="1"/>
  <c r="O46" i="1"/>
  <c r="S46" i="1"/>
  <c r="N47" i="1"/>
  <c r="O47" i="1"/>
  <c r="S47" i="1"/>
  <c r="N48" i="1"/>
  <c r="O48" i="1"/>
  <c r="S48" i="1"/>
  <c r="N49" i="1"/>
  <c r="O49" i="1"/>
  <c r="S49" i="1"/>
  <c r="N50" i="1"/>
  <c r="O50" i="1"/>
  <c r="S50" i="1"/>
  <c r="S2" i="1"/>
  <c r="P49" i="1" l="1"/>
  <c r="P17" i="1"/>
  <c r="P8" i="1"/>
  <c r="P11" i="1"/>
  <c r="P14" i="1"/>
  <c r="P10" i="1"/>
  <c r="P16" i="1"/>
  <c r="P13" i="1"/>
  <c r="P48" i="1"/>
  <c r="P45" i="1"/>
  <c r="P7" i="1"/>
  <c r="P4" i="1"/>
  <c r="P5" i="1"/>
  <c r="P42" i="1"/>
  <c r="P39" i="1"/>
  <c r="P36" i="1"/>
  <c r="P24" i="1"/>
  <c r="P50" i="1"/>
  <c r="P47" i="1"/>
  <c r="P18" i="1"/>
  <c r="P15" i="1"/>
  <c r="P12" i="1"/>
  <c r="P9" i="1"/>
  <c r="P44" i="1"/>
  <c r="P6" i="1"/>
  <c r="P3" i="1"/>
  <c r="P21" i="1"/>
  <c r="P41" i="1"/>
  <c r="P38" i="1"/>
  <c r="P35" i="1"/>
  <c r="P32" i="1"/>
  <c r="P29" i="1"/>
  <c r="P26" i="1"/>
  <c r="P23" i="1"/>
  <c r="P20" i="1"/>
  <c r="P30" i="1"/>
  <c r="P46" i="1"/>
  <c r="P27" i="1"/>
  <c r="P43" i="1"/>
  <c r="P40" i="1"/>
  <c r="P37" i="1"/>
  <c r="P33" i="1"/>
  <c r="P34" i="1"/>
  <c r="P31" i="1"/>
  <c r="P28" i="1"/>
  <c r="P25" i="1"/>
  <c r="P22" i="1"/>
  <c r="P19" i="1"/>
  <c r="O2" i="1" l="1"/>
  <c r="N2" i="1"/>
  <c r="P2" i="1" l="1"/>
</calcChain>
</file>

<file path=xl/sharedStrings.xml><?xml version="1.0" encoding="utf-8"?>
<sst xmlns="http://schemas.openxmlformats.org/spreadsheetml/2006/main" count="466" uniqueCount="347">
  <si>
    <t>origin</t>
  </si>
  <si>
    <t>target</t>
  </si>
  <si>
    <t>flow_code</t>
  </si>
  <si>
    <t>Source</t>
  </si>
  <si>
    <t>Drinking-water Treatment</t>
  </si>
  <si>
    <t>Use</t>
  </si>
  <si>
    <t>Discharge</t>
  </si>
  <si>
    <t>Precipitation</t>
  </si>
  <si>
    <t>Groundwater</t>
  </si>
  <si>
    <t>Turbidity treatment</t>
  </si>
  <si>
    <t>Microbial treatment</t>
  </si>
  <si>
    <t>Advanced treatment</t>
  </si>
  <si>
    <t>Advanced Treatment</t>
  </si>
  <si>
    <t>Potable reuse</t>
  </si>
  <si>
    <t>Recycle</t>
  </si>
  <si>
    <t>uncontaminated</t>
  </si>
  <si>
    <t>chemically (and maybe biologically) contaminated</t>
  </si>
  <si>
    <t>unknown</t>
  </si>
  <si>
    <t>low</t>
  </si>
  <si>
    <t>medium</t>
  </si>
  <si>
    <t>high</t>
  </si>
  <si>
    <t>problematic</t>
  </si>
  <si>
    <t>appropriate</t>
  </si>
  <si>
    <t>colour code</t>
  </si>
  <si>
    <t>comment</t>
  </si>
  <si>
    <t>Distribution</t>
  </si>
  <si>
    <t>m3/year</t>
  </si>
  <si>
    <t>colour</t>
  </si>
  <si>
    <t>node colour</t>
  </si>
  <si>
    <t>Transport</t>
  </si>
  <si>
    <t>rgb: 127, 96, 0</t>
  </si>
  <si>
    <t>rgb: 59, 129, 59</t>
  </si>
  <si>
    <t>rgb: 18, 110, 162</t>
  </si>
  <si>
    <t>rgb: 14, 163, 230</t>
  </si>
  <si>
    <t>rgb: 197, 90, 17</t>
  </si>
  <si>
    <t>Bottled water</t>
  </si>
  <si>
    <t>Piped</t>
  </si>
  <si>
    <t>Domestic</t>
  </si>
  <si>
    <t>Public</t>
  </si>
  <si>
    <t>Industrial</t>
  </si>
  <si>
    <t>Agricultural</t>
  </si>
  <si>
    <t>Losses</t>
  </si>
  <si>
    <t xml:space="preserve">Surface water </t>
  </si>
  <si>
    <t>Surface water.</t>
  </si>
  <si>
    <t>Groundwater.</t>
  </si>
  <si>
    <t>Non-potable reuse</t>
  </si>
  <si>
    <t>Septic tank</t>
  </si>
  <si>
    <t>pathogenically contaminated</t>
  </si>
  <si>
    <t>biochemically contaminated</t>
  </si>
  <si>
    <t>Evapotranspiration</t>
  </si>
  <si>
    <t>Onsite treatment</t>
  </si>
  <si>
    <t>Centralized WW Treatment</t>
  </si>
  <si>
    <t>Exports</t>
  </si>
  <si>
    <t>Imports</t>
  </si>
  <si>
    <t>Unlined pit</t>
  </si>
  <si>
    <t>Lined pit</t>
  </si>
  <si>
    <t>Manually</t>
  </si>
  <si>
    <t>Motorised</t>
  </si>
  <si>
    <t>Open channels</t>
  </si>
  <si>
    <t>Sewer</t>
  </si>
  <si>
    <t>Biomass</t>
  </si>
  <si>
    <t xml:space="preserve">This template is designed to make a Water Flow Diagram. A user manual can be found on https://www.sandec.ch/wfd </t>
  </si>
  <si>
    <t>Language</t>
  </si>
  <si>
    <t>English</t>
  </si>
  <si>
    <r>
      <t>Fran</t>
    </r>
    <r>
      <rPr>
        <sz val="11"/>
        <color theme="1"/>
        <rFont val="Calibri"/>
        <family val="2"/>
      </rPr>
      <t>ç</t>
    </r>
    <r>
      <rPr>
        <sz val="11"/>
        <color theme="1"/>
        <rFont val="Calibri"/>
        <family val="2"/>
        <scheme val="minor"/>
      </rPr>
      <t>ais</t>
    </r>
  </si>
  <si>
    <r>
      <t>Espa</t>
    </r>
    <r>
      <rPr>
        <sz val="11"/>
        <color theme="1"/>
        <rFont val="Calibri"/>
        <family val="2"/>
      </rPr>
      <t>ñ</t>
    </r>
    <r>
      <rPr>
        <sz val="11"/>
        <color theme="1"/>
        <rFont val="Calibri"/>
        <family val="2"/>
        <scheme val="minor"/>
      </rPr>
      <t>ol</t>
    </r>
  </si>
  <si>
    <t>Deutsch</t>
  </si>
  <si>
    <t>Quelle</t>
  </si>
  <si>
    <t>Niederschlag</t>
  </si>
  <si>
    <t>Oberflächenwasser</t>
  </si>
  <si>
    <t>Grundwasser</t>
  </si>
  <si>
    <t>Flaschenwasser</t>
  </si>
  <si>
    <t>Importe</t>
  </si>
  <si>
    <t>Ocean</t>
  </si>
  <si>
    <t>Trucks</t>
  </si>
  <si>
    <t>Distribution points</t>
  </si>
  <si>
    <t>Fuente</t>
  </si>
  <si>
    <t>Tratamiento de agua potable</t>
  </si>
  <si>
    <t>Uso</t>
  </si>
  <si>
    <t>Tratamiento en sitio</t>
  </si>
  <si>
    <t>Transporte</t>
  </si>
  <si>
    <t>Precipitación</t>
  </si>
  <si>
    <t>Tratamiento de turbidez</t>
  </si>
  <si>
    <t>Entubada</t>
  </si>
  <si>
    <t>Domestico</t>
  </si>
  <si>
    <t>Tanque séptico</t>
  </si>
  <si>
    <t>Agua superficial</t>
  </si>
  <si>
    <t>Tratamiento microbiano</t>
  </si>
  <si>
    <t>Pozo sin revestimiento</t>
  </si>
  <si>
    <t>Agua subterranea</t>
  </si>
  <si>
    <t>Tratamiento avanzado</t>
  </si>
  <si>
    <t>Público</t>
  </si>
  <si>
    <t>Pozo revestido</t>
  </si>
  <si>
    <t>Canales abiertos</t>
  </si>
  <si>
    <t>Botellones de agua</t>
  </si>
  <si>
    <t>Camiones</t>
  </si>
  <si>
    <t>Agricultura</t>
  </si>
  <si>
    <t>Importaciones</t>
  </si>
  <si>
    <t>Pérdidas</t>
  </si>
  <si>
    <t>Mar</t>
  </si>
  <si>
    <t>Consumption</t>
  </si>
  <si>
    <t>Agua superficial.</t>
  </si>
  <si>
    <t>Agua subterranea.</t>
  </si>
  <si>
    <t>Consumo</t>
  </si>
  <si>
    <t>Evapotranspiración</t>
  </si>
  <si>
    <t>Exportaciones</t>
  </si>
  <si>
    <t>Reutilización no potable</t>
  </si>
  <si>
    <t>Reutilización de agua potable</t>
  </si>
  <si>
    <t>Tratamiento centralizado</t>
  </si>
  <si>
    <t>Descarga</t>
  </si>
  <si>
    <t>Reciclage</t>
  </si>
  <si>
    <t xml:space="preserve">No contaminado </t>
  </si>
  <si>
    <t xml:space="preserve">Baja </t>
  </si>
  <si>
    <t>Patógenamente contaminado</t>
  </si>
  <si>
    <t xml:space="preserve">Media </t>
  </si>
  <si>
    <t>Contaminado bioquímicamente</t>
  </si>
  <si>
    <t xml:space="preserve">Alta </t>
  </si>
  <si>
    <t>Químicamente (y tal vez biológicamente) contaminada</t>
  </si>
  <si>
    <t xml:space="preserve">Desconocido </t>
  </si>
  <si>
    <t>Meer</t>
  </si>
  <si>
    <t>Trinkwasseraufbereitung</t>
  </si>
  <si>
    <t>Erweiterte Aufbereitung</t>
  </si>
  <si>
    <t>Trübstoffbehandlung</t>
  </si>
  <si>
    <t>Verteilung</t>
  </si>
  <si>
    <t>Leitungsnetz</t>
  </si>
  <si>
    <t>Lastwagen</t>
  </si>
  <si>
    <t>Verteilstellen</t>
  </si>
  <si>
    <t>Nutzung</t>
  </si>
  <si>
    <t>Haushalte</t>
  </si>
  <si>
    <t>Industrie</t>
  </si>
  <si>
    <t>Öffentlich</t>
  </si>
  <si>
    <t>Landwirtschaft</t>
  </si>
  <si>
    <t>Verluste</t>
  </si>
  <si>
    <t>In-situ Behandlung</t>
  </si>
  <si>
    <t>Klärgrube</t>
  </si>
  <si>
    <t>Undichte Latrine</t>
  </si>
  <si>
    <t>Abgedichtete Latrine</t>
  </si>
  <si>
    <t>Offene Kanäle</t>
  </si>
  <si>
    <t>Kanalisation</t>
  </si>
  <si>
    <t>Zentrale Abwasserbehandlung</t>
  </si>
  <si>
    <t>Erweiterte Behandlung</t>
  </si>
  <si>
    <t>Mechanische Reinigung</t>
  </si>
  <si>
    <t>Bilogische Reinigung</t>
  </si>
  <si>
    <t>Chemische Reinigung</t>
  </si>
  <si>
    <t>Mechanical Treatment</t>
  </si>
  <si>
    <t>Biological Treatment</t>
  </si>
  <si>
    <t>Chemical Treatment</t>
  </si>
  <si>
    <t>Tratamiento mécanico</t>
  </si>
  <si>
    <t>Tratamiento biológico</t>
  </si>
  <si>
    <t>Tratamiento químico</t>
  </si>
  <si>
    <t>Oberflächenwasser.</t>
  </si>
  <si>
    <t>Grundwasser.</t>
  </si>
  <si>
    <t>Exporte</t>
  </si>
  <si>
    <t>Biomasse</t>
  </si>
  <si>
    <t>Konsum</t>
  </si>
  <si>
    <t>Meer.</t>
  </si>
  <si>
    <t>Ocean.</t>
  </si>
  <si>
    <t>Mar.</t>
  </si>
  <si>
    <t>Nicht-trinkbar</t>
  </si>
  <si>
    <t>Trinkbar</t>
  </si>
  <si>
    <t>Recycling</t>
  </si>
  <si>
    <t>Wasserqualität</t>
  </si>
  <si>
    <t>unkontaminiert</t>
  </si>
  <si>
    <t>biochemisch verunreinigt</t>
  </si>
  <si>
    <t>chemisch (und evt. Biologisch) verunreinigt</t>
  </si>
  <si>
    <t>unbekannt</t>
  </si>
  <si>
    <t>mit pathogenen verunreinigt</t>
  </si>
  <si>
    <t>mittel</t>
  </si>
  <si>
    <t>hoch</t>
  </si>
  <si>
    <t>niedrig</t>
  </si>
  <si>
    <t>problematisch</t>
  </si>
  <si>
    <t>geeignet</t>
  </si>
  <si>
    <t>Entlastung</t>
  </si>
  <si>
    <r>
      <t>Espa</t>
    </r>
    <r>
      <rPr>
        <sz val="11"/>
        <color theme="1"/>
        <rFont val="Calibri"/>
        <family val="2"/>
      </rPr>
      <t>ñol</t>
    </r>
  </si>
  <si>
    <t>Traitement de l'eau potable</t>
  </si>
  <si>
    <t>Usage</t>
  </si>
  <si>
    <t>Traitement en site</t>
  </si>
  <si>
    <t>Traitement centralisé</t>
  </si>
  <si>
    <t>Rejets</t>
  </si>
  <si>
    <t>Recyclage</t>
  </si>
  <si>
    <t>Eaux de surface</t>
  </si>
  <si>
    <t>Eaux souterraines</t>
  </si>
  <si>
    <t>Eau importée</t>
  </si>
  <si>
    <t>Eau embouteillée</t>
  </si>
  <si>
    <t>Traitement avancé</t>
  </si>
  <si>
    <t>Traitement biologique</t>
  </si>
  <si>
    <t>Traitement des turbidités</t>
  </si>
  <si>
    <t>Points de distribution</t>
  </si>
  <si>
    <t>Puntos de distribución</t>
  </si>
  <si>
    <t>Domestique</t>
  </si>
  <si>
    <t>Agriculture</t>
  </si>
  <si>
    <t>Pertes</t>
  </si>
  <si>
    <t>Traitement mechanique</t>
  </si>
  <si>
    <t>Traitement microbiologique</t>
  </si>
  <si>
    <t>Mikrobiologische Aufbereitung</t>
  </si>
  <si>
    <t>Traitement avancé.</t>
  </si>
  <si>
    <t>Tratamiento avanzado.</t>
  </si>
  <si>
    <t>Traitement chimique</t>
  </si>
  <si>
    <t>Égouts</t>
  </si>
  <si>
    <t>Conduites</t>
  </si>
  <si>
    <t>Latrines impérmeables</t>
  </si>
  <si>
    <t>Latrines pérmeables</t>
  </si>
  <si>
    <t>Égouts ouverts</t>
  </si>
  <si>
    <t>Vidage motorisée</t>
  </si>
  <si>
    <t>Vidage manuelle</t>
  </si>
  <si>
    <t>Manuelle Leerung</t>
  </si>
  <si>
    <t>Motorisierte Leerung</t>
  </si>
  <si>
    <t>Vaciado motorizado</t>
  </si>
  <si>
    <t>Vaciado manual</t>
  </si>
  <si>
    <t>Alcantarillas</t>
  </si>
  <si>
    <t>Eaux de surface.</t>
  </si>
  <si>
    <t>Eaux souterraines.</t>
  </si>
  <si>
    <t>Exportée</t>
  </si>
  <si>
    <t>Consommation</t>
  </si>
  <si>
    <t>Potable</t>
  </si>
  <si>
    <t>Non-potable</t>
  </si>
  <si>
    <t>non contaminée</t>
  </si>
  <si>
    <t>inconnu</t>
  </si>
  <si>
    <t>contaminée par des pathogènes</t>
  </si>
  <si>
    <t>contaminée par voie biochimique</t>
  </si>
  <si>
    <t>chimiquement contaminée (et éventuellement biologiquement)</t>
  </si>
  <si>
    <t>faible</t>
  </si>
  <si>
    <t>moyenne</t>
  </si>
  <si>
    <t>élevée</t>
  </si>
  <si>
    <t>problématique</t>
  </si>
  <si>
    <t>approprié</t>
  </si>
  <si>
    <t>mio m3/year, rounded</t>
  </si>
  <si>
    <r>
      <t>m3/a</t>
    </r>
    <r>
      <rPr>
        <sz val="11"/>
        <color theme="0"/>
        <rFont val="Calibri"/>
        <family val="2"/>
      </rPr>
      <t>ño</t>
    </r>
  </si>
  <si>
    <r>
      <t>mio m3/a</t>
    </r>
    <r>
      <rPr>
        <sz val="11"/>
        <color theme="0"/>
        <rFont val="Calibri"/>
        <family val="2"/>
      </rPr>
      <t>ño</t>
    </r>
    <r>
      <rPr>
        <sz val="11"/>
        <color theme="0"/>
        <rFont val="Calibri"/>
        <family val="2"/>
        <scheme val="minor"/>
      </rPr>
      <t>, redondeado</t>
    </r>
  </si>
  <si>
    <t>precisión de los datos</t>
  </si>
  <si>
    <t>Datengenauigkeit</t>
  </si>
  <si>
    <t>water quality</t>
  </si>
  <si>
    <t>Beurteilung</t>
  </si>
  <si>
    <t>Herkunft</t>
  </si>
  <si>
    <t>Ziel</t>
  </si>
  <si>
    <t>origen</t>
  </si>
  <si>
    <t>destino</t>
  </si>
  <si>
    <t>evaluación</t>
  </si>
  <si>
    <t>calidad del agua</t>
  </si>
  <si>
    <t>qualité</t>
  </si>
  <si>
    <t>jugement</t>
  </si>
  <si>
    <t>précision des données</t>
  </si>
  <si>
    <t>eorigin</t>
  </si>
  <si>
    <t>destination</t>
  </si>
  <si>
    <t>judgement</t>
  </si>
  <si>
    <t>data accuracy</t>
  </si>
  <si>
    <t>problemática</t>
  </si>
  <si>
    <t>apropiada</t>
  </si>
  <si>
    <t>desconocido</t>
  </si>
  <si>
    <t>- With drop-down lists you can choose the different nodes for every functional group.</t>
  </si>
  <si>
    <t xml:space="preserve">www.sandec.ch/wfd </t>
  </si>
  <si>
    <t>- For a detailed explanation with videos check the "quick guide" that you can download from</t>
  </si>
  <si>
    <t xml:space="preserve">Choose your preferred language: </t>
  </si>
  <si>
    <t>Dans la feuille "inventory", tu créeras la base de ton diagramme de flux d'eau.</t>
  </si>
  <si>
    <t>Im Blatt "inventory" erstellst du das Grundgerüst deines Wasserflussdiagramms.</t>
  </si>
  <si>
    <t>En la hoja "inventory" crearás la estructura de tu Diagrama de Flujo de Agua.</t>
  </si>
  <si>
    <t>- Con los menús desplegables se pueden elegir los distintos nodos para cada grupo funcional.</t>
  </si>
  <si>
    <t>- Über Drop-Down-Menüs können die verschiedenen Knoten für jede Funktionsgruppe ausgewählt werden.</t>
  </si>
  <si>
    <t>- Des menus déroulants permettent de choisir les différents nœuds pour chaque groupe fonctionnel.</t>
  </si>
  <si>
    <t>- Les colonnes J et M (en vert) DOIVENT ÊTRE REMPLIES pour obtenir un code de flux complet.</t>
  </si>
  <si>
    <t>- Die Spalten J und M (grün hinterlegt) MÜSSEN AUSGEFÜLLT WERDEN, um einen vollständigen flow_code zu erhalten.</t>
  </si>
  <si>
    <t>- Las columnas J y M (en verde) DEBEN RELLENARSE para tener un código de flujo completo</t>
  </si>
  <si>
    <t>- Columns J and M (green shaded) MUST BE FILLED to have a complete flow code</t>
  </si>
  <si>
    <t>- Para una explicación detallada con vídeos, consulte la "quick guide" que se puede descargar en</t>
  </si>
  <si>
    <t>- Eine ausführliche Erklärung mit Videos befindet sich im "quick guide", der unter folgender Adresse heruntergeladen werden kann</t>
  </si>
  <si>
    <t>- Pour une explication détaillée avec des vidéos, voir le "quick guide" qui peut être téléchargé à partir de</t>
  </si>
  <si>
    <t>--&gt; Es müssen also zwei Knoten pro Zeile (= zwei Einträge aus den Spalten A bis I) ausgewählt werden.</t>
  </si>
  <si>
    <t>--&gt; Por lo tanto, debe haber dos nodos seleccionados por fila (= dos entradas de las columnas A a I).</t>
  </si>
  <si>
    <t>--&gt; Thus, there must be two nodes selected per row (= two entries from columns A to I).</t>
  </si>
  <si>
    <t>--&gt; Il doit donc y avoir deux nœuds sélectionnés par ligne (= deux entrées dans les colonnes A à I).</t>
  </si>
  <si>
    <t xml:space="preserve">In the sheet "inventory" you will create the backbone of your Water Flow Diagram. </t>
  </si>
  <si>
    <t>- Les nœuds peuvent être modifiés ou ajoutés dans la feuille "nodes"</t>
  </si>
  <si>
    <t>- Knoten können im Blatt "nodes" geändert oder hinzugefügt werden</t>
  </si>
  <si>
    <t>- Los nodos pueden modificarse o añadirse en la hoja "nodes".</t>
  </si>
  <si>
    <t>- Nodes can be changed or added in the sheet "nodes"</t>
  </si>
  <si>
    <t xml:space="preserve">- Every row (line) represents one segment of the WFD, with an origin node (e.g. "Advanced treatment") and a target node (e.g. "Domestic"). </t>
  </si>
  <si>
    <t xml:space="preserve">- Cada fila (línea) representa un segmento del WFD, con un nodo de origen (por ejemplo "Tratamiento avanzado") y un nodo destino (por ejemplo "Doméstico"). </t>
  </si>
  <si>
    <t xml:space="preserve">- Jede Zeile stellt ein Segment des WDFs dar, mit einem Ursprungknoten (z.B. "Erweiterte Aufbereitung") und einem Zielknoten (z.B. "Haushalte"). </t>
  </si>
  <si>
    <t xml:space="preserve">- Chaque ligne représente un segment du WFD, avec un nœud d'origine (par exemple "Traitement avancé") et un nœud de destination (par exemple "Domestique"). </t>
  </si>
  <si>
    <t>Português</t>
  </si>
  <si>
    <t>Precipitação</t>
  </si>
  <si>
    <t>Água de superfície</t>
  </si>
  <si>
    <t>Água subterrânea</t>
  </si>
  <si>
    <t>Garrafas de água</t>
  </si>
  <si>
    <t>Importação</t>
  </si>
  <si>
    <t>Água de superfície.</t>
  </si>
  <si>
    <t>Água subterrânea.</t>
  </si>
  <si>
    <t>Fonte</t>
  </si>
  <si>
    <t>Tratamento de água potável</t>
  </si>
  <si>
    <t>Tratamento da turvação</t>
  </si>
  <si>
    <t>Tratamento microbiano</t>
  </si>
  <si>
    <t>Tratamento avançado</t>
  </si>
  <si>
    <t>Distribuição</t>
  </si>
  <si>
    <t>Condutas</t>
  </si>
  <si>
    <t>Pontos de distribuição</t>
  </si>
  <si>
    <t>Camiões</t>
  </si>
  <si>
    <t>Utilização</t>
  </si>
  <si>
    <t>Doméstica</t>
  </si>
  <si>
    <t>Perdas</t>
  </si>
  <si>
    <t>Fossa séptica</t>
  </si>
  <si>
    <t>Poço sem revestimento</t>
  </si>
  <si>
    <t>Poço revestido</t>
  </si>
  <si>
    <t>Tratamento no local</t>
  </si>
  <si>
    <t>Esvaziamento manual</t>
  </si>
  <si>
    <t>Esvaziamento motorizado</t>
  </si>
  <si>
    <t>Canais abertos</t>
  </si>
  <si>
    <t>Colectores</t>
  </si>
  <si>
    <t>Tratamento centralizado</t>
  </si>
  <si>
    <t>Tratamento mecânico</t>
  </si>
  <si>
    <t>Tratamento biológico</t>
  </si>
  <si>
    <t>Tratamento químico</t>
  </si>
  <si>
    <t>Tratamento avançado.</t>
  </si>
  <si>
    <t>Evapotranspiração</t>
  </si>
  <si>
    <t>Exportação</t>
  </si>
  <si>
    <t>Biomasa</t>
  </si>
  <si>
    <t>Biomassa</t>
  </si>
  <si>
    <t>Reciclagem</t>
  </si>
  <si>
    <t>Reutilização não potável</t>
  </si>
  <si>
    <t>Reutilização de água potável</t>
  </si>
  <si>
    <r>
      <t>m3/an</t>
    </r>
    <r>
      <rPr>
        <sz val="11"/>
        <color theme="0"/>
        <rFont val="Calibri"/>
        <family val="2"/>
      </rPr>
      <t>o</t>
    </r>
  </si>
  <si>
    <t>milhões de m3/ano, arredondado</t>
  </si>
  <si>
    <t>Qualidade da água</t>
  </si>
  <si>
    <t>avaliação</t>
  </si>
  <si>
    <t>problema</t>
  </si>
  <si>
    <t>adequado</t>
  </si>
  <si>
    <t>desconhecido</t>
  </si>
  <si>
    <t xml:space="preserve">não contaminado </t>
  </si>
  <si>
    <t>patogenicamente contaminado</t>
  </si>
  <si>
    <t>contaminado bioquimicamente</t>
  </si>
  <si>
    <t>contaminado quimicamente (e talvez biologicamente)</t>
  </si>
  <si>
    <t xml:space="preserve">baixa </t>
  </si>
  <si>
    <t xml:space="preserve">média </t>
  </si>
  <si>
    <t>alta</t>
  </si>
  <si>
    <t>exatidão dos dados</t>
  </si>
  <si>
    <t>origem</t>
  </si>
  <si>
    <t>destinação</t>
  </si>
  <si>
    <t>- Com os menus pendentes, pode selecionar os diferentes nós para cada grupo funcional.</t>
  </si>
  <si>
    <t xml:space="preserve">- Cada linha representa um segmento da DFA, com um nó de origem (por exemplo, "Tratamento avançado") e um nó de destino (por exemplo, "Doméstico"). </t>
  </si>
  <si>
    <t>Na folha "inventory", criará a estrutura do seu Diagrama de Fluxo de Água (DFA).</t>
  </si>
  <si>
    <t>--&gt; Por conseguinte, devem ser seleccionados dois nós por linha (= duas entradas das colunas A a I).</t>
  </si>
  <si>
    <t>- Os nós podem ser modificados ou adicionados na folha "nodes".</t>
  </si>
  <si>
    <t>- As colunas J e M (a verde) DEVEM SER PREENCHIDAS para obter um código de fluxo completo.</t>
  </si>
  <si>
    <t>- Para uma explicação pormenorizada com vídeos, consulte o "quick guide" que pode ser descarregado em</t>
  </si>
  <si>
    <t xml:space="preserve">Océan. </t>
  </si>
  <si>
    <t>Océan</t>
  </si>
  <si>
    <t>Camions</t>
  </si>
  <si>
    <t>Fosse séptique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</si>
</sst>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22" x14ac:knownFonts="1">
    <font>
      <sz val="11"/>
      <color theme="1"/>
      <name val="Calibri"/>
      <family val="2"/>
      <scheme val="minor"/>
    </font>
    <font>
      <sz val="8"/>
      <color rgb="FF202124"/>
      <name val="Arial"/>
      <family val="2"/>
    </font>
    <font>
      <sz val="18"/>
      <name val="Arial"/>
      <family val="2"/>
    </font>
    <font>
      <b/>
      <sz val="11"/>
      <color rgb="FF323232"/>
      <name val="Arial"/>
      <family val="2"/>
    </font>
    <font>
      <sz val="11"/>
      <color rgb="FF32323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1"/>
      <color rgb="FF323232"/>
      <name val="Arial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rgb="FF323232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26EA2"/>
        <bgColor indexed="64"/>
      </patternFill>
    </fill>
    <fill>
      <patternFill patternType="solid">
        <fgColor rgb="FF0EA3E6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F6000"/>
        <bgColor indexed="64"/>
      </patternFill>
    </fill>
    <fill>
      <patternFill patternType="solid">
        <fgColor rgb="FF3B813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323232"/>
      </bottom>
      <diagonal/>
    </border>
    <border>
      <left style="medium">
        <color rgb="FF000000"/>
      </left>
      <right/>
      <top style="medium">
        <color rgb="FF323232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6" fillId="0" borderId="0" xfId="0" quotePrefix="1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3" borderId="0" xfId="0" applyFont="1" applyFill="1"/>
    <xf numFmtId="0" fontId="10" fillId="3" borderId="0" xfId="0" applyFont="1" applyFill="1" applyAlignment="1">
      <alignment horizontal="center" vertical="center"/>
    </xf>
    <xf numFmtId="1" fontId="0" fillId="0" borderId="0" xfId="0" applyNumberFormat="1"/>
    <xf numFmtId="0" fontId="0" fillId="0" borderId="12" xfId="0" applyBorder="1"/>
    <xf numFmtId="0" fontId="0" fillId="0" borderId="0" xfId="0" quotePrefix="1"/>
    <xf numFmtId="0" fontId="0" fillId="4" borderId="0" xfId="0" applyFill="1"/>
    <xf numFmtId="9" fontId="0" fillId="0" borderId="0" xfId="0" applyNumberFormat="1"/>
    <xf numFmtId="164" fontId="0" fillId="0" borderId="0" xfId="0" applyNumberFormat="1"/>
    <xf numFmtId="166" fontId="0" fillId="4" borderId="0" xfId="0" applyNumberFormat="1" applyFill="1"/>
    <xf numFmtId="165" fontId="0" fillId="0" borderId="0" xfId="0" applyNumberFormat="1"/>
    <xf numFmtId="0" fontId="3" fillId="5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vertical="top"/>
    </xf>
    <xf numFmtId="0" fontId="7" fillId="5" borderId="9" xfId="0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4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vertical="top"/>
    </xf>
    <xf numFmtId="0" fontId="0" fillId="6" borderId="8" xfId="0" applyFill="1" applyBorder="1" applyAlignment="1">
      <alignment vertical="top"/>
    </xf>
    <xf numFmtId="0" fontId="3" fillId="6" borderId="1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8" fillId="7" borderId="8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/>
    </xf>
    <xf numFmtId="0" fontId="9" fillId="8" borderId="5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9" fillId="8" borderId="8" xfId="0" applyFont="1" applyFill="1" applyBorder="1" applyAlignment="1">
      <alignment horizontal="left" vertical="center"/>
    </xf>
    <xf numFmtId="0" fontId="0" fillId="8" borderId="5" xfId="0" applyFill="1" applyBorder="1" applyAlignment="1">
      <alignment vertical="top"/>
    </xf>
    <xf numFmtId="0" fontId="0" fillId="9" borderId="0" xfId="0" applyFill="1"/>
    <xf numFmtId="0" fontId="5" fillId="6" borderId="6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9" borderId="11" xfId="0" applyFont="1" applyFill="1" applyBorder="1" applyAlignment="1">
      <alignment vertical="center"/>
    </xf>
    <xf numFmtId="0" fontId="5" fillId="6" borderId="8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vertical="center"/>
    </xf>
    <xf numFmtId="0" fontId="5" fillId="9" borderId="10" xfId="0" applyFont="1" applyFill="1" applyBorder="1" applyAlignment="1">
      <alignment vertical="center"/>
    </xf>
    <xf numFmtId="0" fontId="13" fillId="6" borderId="8" xfId="0" applyFont="1" applyFill="1" applyBorder="1" applyAlignment="1">
      <alignment vertical="top"/>
    </xf>
    <xf numFmtId="0" fontId="5" fillId="9" borderId="6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top"/>
    </xf>
    <xf numFmtId="0" fontId="13" fillId="9" borderId="0" xfId="0" applyFont="1" applyFill="1"/>
    <xf numFmtId="0" fontId="14" fillId="6" borderId="2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vertical="center"/>
    </xf>
    <xf numFmtId="0" fontId="5" fillId="11" borderId="8" xfId="0" applyFont="1" applyFill="1" applyBorder="1" applyAlignment="1">
      <alignment horizontal="left" vertical="center"/>
    </xf>
    <xf numFmtId="0" fontId="8" fillId="11" borderId="8" xfId="0" applyFont="1" applyFill="1" applyBorder="1" applyAlignment="1">
      <alignment horizontal="left" vertical="center"/>
    </xf>
    <xf numFmtId="0" fontId="9" fillId="11" borderId="8" xfId="0" applyFont="1" applyFill="1" applyBorder="1" applyAlignment="1">
      <alignment horizontal="left" vertical="center"/>
    </xf>
    <xf numFmtId="0" fontId="14" fillId="11" borderId="2" xfId="0" applyFont="1" applyFill="1" applyBorder="1" applyAlignment="1">
      <alignment horizontal="left" vertical="center"/>
    </xf>
    <xf numFmtId="0" fontId="15" fillId="8" borderId="9" xfId="0" applyFont="1" applyFill="1" applyBorder="1" applyAlignment="1">
      <alignment horizontal="left" vertical="center"/>
    </xf>
    <xf numFmtId="0" fontId="11" fillId="8" borderId="9" xfId="0" applyFont="1" applyFill="1" applyBorder="1" applyAlignment="1">
      <alignment horizontal="left" vertical="center"/>
    </xf>
    <xf numFmtId="0" fontId="5" fillId="8" borderId="9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vertical="top"/>
    </xf>
    <xf numFmtId="0" fontId="4" fillId="8" borderId="9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0" fontId="4" fillId="11" borderId="8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0" fillId="0" borderId="0" xfId="0" quotePrefix="1" applyAlignment="1">
      <alignment wrapText="1"/>
    </xf>
    <xf numFmtId="0" fontId="18" fillId="0" borderId="0" xfId="0" applyFont="1"/>
    <xf numFmtId="0" fontId="0" fillId="0" borderId="0" xfId="0" applyAlignment="1">
      <alignment vertical="center"/>
    </xf>
    <xf numFmtId="0" fontId="18" fillId="12" borderId="0" xfId="0" applyFont="1" applyFill="1" applyAlignment="1">
      <alignment vertical="center"/>
    </xf>
    <xf numFmtId="0" fontId="19" fillId="12" borderId="0" xfId="1" applyFont="1" applyFill="1" applyBorder="1" applyAlignment="1">
      <alignment vertical="center"/>
    </xf>
    <xf numFmtId="0" fontId="20" fillId="0" borderId="0" xfId="0" applyFont="1"/>
    <xf numFmtId="0" fontId="21" fillId="12" borderId="0" xfId="0" applyFont="1" applyFill="1" applyAlignment="1">
      <alignment vertical="center"/>
    </xf>
    <xf numFmtId="0" fontId="20" fillId="12" borderId="0" xfId="0" applyFont="1" applyFill="1" applyAlignment="1">
      <alignment vertical="center"/>
    </xf>
    <xf numFmtId="0" fontId="20" fillId="0" borderId="0" xfId="0" applyFont="1" applyAlignment="1">
      <alignment horizontal="right"/>
    </xf>
    <xf numFmtId="0" fontId="20" fillId="10" borderId="0" xfId="0" applyFont="1" applyFill="1"/>
  </cellXfs>
  <cellStyles count="2">
    <cellStyle name="Hyperlink" xfId="1" builtinId="8"/>
    <cellStyle name="Normal" xfId="0" builtinId="0"/>
  </cellStyles>
  <dxfs count="53">
    <dxf>
      <fill>
        <patternFill>
          <bgColor rgb="FFFF7575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fgColor indexed="64"/>
          <bgColor rgb="FF3B813B"/>
        </patternFill>
      </fill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scheme val="none"/>
      </font>
      <fill>
        <patternFill patternType="solid">
          <fgColor indexed="64"/>
          <bgColor rgb="FF126EA2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3232"/>
        <name val="Arial"/>
        <scheme val="none"/>
      </font>
      <fill>
        <patternFill patternType="solid">
          <fgColor indexed="64"/>
          <bgColor rgb="FF7F600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7F6000"/>
        </patternFill>
      </fill>
      <alignment horizontal="left" vertical="center" textRotation="0" wrapText="0" indent="0" justifyLastLine="0" shrinkToFit="0" readingOrder="0"/>
      <border outline="0">
        <left/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7" tint="-0.499984740745262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C55A1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fill>
        <patternFill patternType="solid">
          <fgColor indexed="64"/>
          <bgColor rgb="FF85F7D6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ill>
        <patternFill patternType="solid">
          <fgColor indexed="64"/>
          <bgColor rgb="FFC1F1FF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scheme val="none"/>
      </font>
      <fill>
        <patternFill patternType="solid">
          <fgColor indexed="64"/>
          <bgColor rgb="FF126EA2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border outline="0">
        <left style="medium">
          <color rgb="FF000000"/>
        </left>
      </border>
    </dxf>
    <dxf>
      <fill>
        <patternFill>
          <fgColor indexed="64"/>
          <bgColor rgb="FF3B813B"/>
        </patternFill>
      </fill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scheme val="none"/>
      </font>
      <fill>
        <patternFill patternType="solid">
          <fgColor indexed="64"/>
          <bgColor rgb="FF126EA2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3232"/>
        <name val="Arial"/>
        <scheme val="none"/>
      </font>
      <fill>
        <patternFill patternType="solid">
          <fgColor indexed="64"/>
          <bgColor rgb="FF7F600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7F6000"/>
        </patternFill>
      </fill>
      <alignment horizontal="left" vertical="center" textRotation="0" wrapText="0" indent="0" justifyLastLine="0" shrinkToFit="0" readingOrder="0"/>
      <border outline="0">
        <left/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7" tint="-0.499984740745262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C55A1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fill>
        <patternFill patternType="solid">
          <fgColor indexed="64"/>
          <bgColor rgb="FF85F7D6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ill>
        <patternFill patternType="solid">
          <fgColor indexed="64"/>
          <bgColor rgb="FFC1F1FF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scheme val="none"/>
      </font>
      <fill>
        <patternFill patternType="solid">
          <fgColor indexed="64"/>
          <bgColor rgb="FF126EA2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border outline="0">
        <left style="medium">
          <color rgb="FF000000"/>
        </left>
      </border>
    </dxf>
    <dxf>
      <fill>
        <patternFill>
          <fgColor indexed="64"/>
          <bgColor rgb="FF3B813B"/>
        </patternFill>
      </fill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scheme val="none"/>
      </font>
      <fill>
        <patternFill patternType="solid">
          <fgColor indexed="64"/>
          <bgColor rgb="FF126EA2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3232"/>
        <name val="Arial"/>
        <scheme val="none"/>
      </font>
      <fill>
        <patternFill patternType="solid">
          <fgColor indexed="64"/>
          <bgColor rgb="FF7F600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7F6000"/>
        </patternFill>
      </fill>
      <alignment horizontal="left" vertical="center" textRotation="0" wrapText="0" indent="0" justifyLastLine="0" shrinkToFit="0" readingOrder="0"/>
      <border outline="0">
        <left/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7" tint="-0.499984740745262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C55A1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fill>
        <patternFill patternType="solid">
          <fgColor indexed="64"/>
          <bgColor rgb="FF85F7D6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ill>
        <patternFill patternType="solid">
          <fgColor indexed="64"/>
          <bgColor rgb="FFC1F1FF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scheme val="none"/>
      </font>
      <fill>
        <patternFill patternType="solid">
          <fgColor indexed="64"/>
          <bgColor rgb="FF126EA2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border outline="0">
        <left style="medium">
          <color rgb="FF000000"/>
        </left>
      </border>
    </dxf>
    <dxf>
      <fill>
        <patternFill>
          <fgColor indexed="64"/>
          <bgColor rgb="FF3B813B"/>
        </patternFill>
      </fill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scheme val="none"/>
      </font>
      <fill>
        <patternFill patternType="solid">
          <fgColor indexed="64"/>
          <bgColor rgb="FF126EA2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3232"/>
        <name val="Arial"/>
        <scheme val="none"/>
      </font>
      <fill>
        <patternFill patternType="solid">
          <fgColor indexed="64"/>
          <bgColor rgb="FF7F600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7F6000"/>
        </patternFill>
      </fill>
      <alignment horizontal="left" vertical="center" textRotation="0" wrapText="0" indent="0" justifyLastLine="0" shrinkToFit="0" readingOrder="0"/>
      <border outline="0">
        <left/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7" tint="-0.499984740745262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C55A1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fill>
        <patternFill patternType="solid">
          <fgColor indexed="64"/>
          <bgColor rgb="FF85F7D6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ill>
        <patternFill patternType="solid">
          <fgColor indexed="64"/>
          <bgColor rgb="FFC1F1FF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scheme val="none"/>
      </font>
      <fill>
        <patternFill patternType="solid">
          <fgColor indexed="64"/>
          <bgColor rgb="FF126EA2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border outline="0">
        <left style="medium">
          <color rgb="FF000000"/>
        </left>
      </border>
    </dxf>
    <dxf>
      <fill>
        <patternFill>
          <fgColor indexed="64"/>
          <bgColor rgb="FF3B813B"/>
        </patternFill>
      </fill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scheme val="none"/>
      </font>
      <fill>
        <patternFill patternType="solid">
          <fgColor indexed="64"/>
          <bgColor rgb="FF126EA2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3232"/>
        <name val="Arial"/>
        <scheme val="none"/>
      </font>
      <fill>
        <patternFill patternType="solid">
          <fgColor indexed="64"/>
          <bgColor rgb="FF7F600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7F6000"/>
        </patternFill>
      </fill>
      <alignment horizontal="left" vertical="center" textRotation="0" wrapText="0" indent="0" justifyLastLine="0" shrinkToFit="0" readingOrder="0"/>
      <border outline="0">
        <left/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7" tint="-0.499984740745262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C55A1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fill>
        <patternFill patternType="solid">
          <fgColor indexed="64"/>
          <bgColor rgb="FF85F7D6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ill>
        <patternFill patternType="solid">
          <fgColor indexed="64"/>
          <bgColor rgb="FFC1F1FF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scheme val="none"/>
      </font>
      <fill>
        <patternFill patternType="solid">
          <fgColor indexed="64"/>
          <bgColor rgb="FF126EA2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border outline="0">
        <left style="medium">
          <color rgb="FF000000"/>
        </left>
      </border>
    </dxf>
  </dxfs>
  <tableStyles count="0" defaultTableStyle="TableStyleMedium2" defaultPivotStyle="PivotStyleLight16"/>
  <colors>
    <mruColors>
      <color rgb="FFFF7575"/>
      <color rgb="FF3B813B"/>
      <color rgb="FF7F6000"/>
      <color rgb="FFC55A11"/>
      <color rgb="FF0EA3E6"/>
      <color rgb="FF126EA2"/>
      <color rgb="FFFFC5FF"/>
      <color rgb="FF85F7D6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8153306</xdr:colOff>
      <xdr:row>1</xdr:row>
      <xdr:rowOff>44450</xdr:rowOff>
    </xdr:from>
    <xdr:to>
      <xdr:col>2</xdr:col>
      <xdr:colOff>596901</xdr:colOff>
      <xdr:row>2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306" y="44450"/>
          <a:ext cx="2159095" cy="730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11" totalsRowShown="0" tableBorderDxfId="52">
  <autoFilter ref="A2:I11" xr:uid="{00000000-0009-0000-0100-000001000000}"/>
  <tableColumns count="9">
    <tableColumn id="1" xr3:uid="{00000000-0010-0000-0000-000001000000}" name="Source" dataDxfId="51"/>
    <tableColumn id="2" xr3:uid="{00000000-0010-0000-0000-000002000000}" name="Drinking-water Treatment" dataDxfId="50"/>
    <tableColumn id="11" xr3:uid="{00000000-0010-0000-0000-00000B000000}" name="Distribution" dataDxfId="49"/>
    <tableColumn id="3" xr3:uid="{00000000-0010-0000-0000-000003000000}" name="Use" dataDxfId="48"/>
    <tableColumn id="12" xr3:uid="{00000000-0010-0000-0000-00000C000000}" name="Onsite treatment" dataDxfId="47"/>
    <tableColumn id="10" xr3:uid="{00000000-0010-0000-0000-00000A000000}" name="Transport" dataDxfId="46"/>
    <tableColumn id="5" xr3:uid="{00000000-0010-0000-0000-000005000000}" name="Centralized WW Treatment" dataDxfId="45"/>
    <tableColumn id="6" xr3:uid="{00000000-0010-0000-0000-000006000000}" name="Discharge" dataDxfId="44"/>
    <tableColumn id="7" xr3:uid="{00000000-0010-0000-0000-000007000000}" name="Recycle" dataDxfId="4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4:I23" totalsRowShown="0" tableBorderDxfId="42">
  <autoFilter ref="A14:I23" xr:uid="{00000000-0009-0000-0100-000002000000}"/>
  <tableColumns count="9">
    <tableColumn id="1" xr3:uid="{00000000-0010-0000-0100-000001000000}" name="Fuente" dataDxfId="41"/>
    <tableColumn id="2" xr3:uid="{00000000-0010-0000-0100-000002000000}" name="Tratamiento de agua potable" dataDxfId="40"/>
    <tableColumn id="11" xr3:uid="{00000000-0010-0000-0100-00000B000000}" name="Distribution" dataDxfId="39"/>
    <tableColumn id="3" xr3:uid="{00000000-0010-0000-0100-000003000000}" name="Uso" dataDxfId="38"/>
    <tableColumn id="12" xr3:uid="{00000000-0010-0000-0100-00000C000000}" name="Tratamiento en sitio" dataDxfId="37"/>
    <tableColumn id="10" xr3:uid="{00000000-0010-0000-0100-00000A000000}" name="Transporte" dataDxfId="36"/>
    <tableColumn id="5" xr3:uid="{00000000-0010-0000-0100-000005000000}" name="Tratamiento centralizado" dataDxfId="35"/>
    <tableColumn id="6" xr3:uid="{00000000-0010-0000-0100-000006000000}" name="Descarga" dataDxfId="34"/>
    <tableColumn id="7" xr3:uid="{00000000-0010-0000-0100-000007000000}" name="Reciclage" dataDxfId="3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26:I35" totalsRowShown="0" tableBorderDxfId="32">
  <autoFilter ref="A26:I35" xr:uid="{00000000-0009-0000-0100-000003000000}"/>
  <tableColumns count="9">
    <tableColumn id="1" xr3:uid="{00000000-0010-0000-0200-000001000000}" name="Quelle" dataDxfId="31"/>
    <tableColumn id="2" xr3:uid="{00000000-0010-0000-0200-000002000000}" name="Trinkwasseraufbereitung" dataDxfId="30"/>
    <tableColumn id="11" xr3:uid="{00000000-0010-0000-0200-00000B000000}" name="Verteilung" dataDxfId="29"/>
    <tableColumn id="3" xr3:uid="{00000000-0010-0000-0200-000003000000}" name="Nutzung" dataDxfId="28"/>
    <tableColumn id="12" xr3:uid="{00000000-0010-0000-0200-00000C000000}" name="In-situ Behandlung" dataDxfId="27"/>
    <tableColumn id="10" xr3:uid="{00000000-0010-0000-0200-00000A000000}" name="Transport" dataDxfId="26"/>
    <tableColumn id="5" xr3:uid="{00000000-0010-0000-0200-000005000000}" name="Zentrale Abwasserbehandlung" dataDxfId="25"/>
    <tableColumn id="6" xr3:uid="{00000000-0010-0000-0200-000006000000}" name="Entlastung" dataDxfId="24"/>
    <tableColumn id="7" xr3:uid="{00000000-0010-0000-0200-000007000000}" name="Recycling" dataDxfId="2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45" displayName="Table145" ref="A38:I47" totalsRowShown="0" tableBorderDxfId="22">
  <autoFilter ref="A38:I47" xr:uid="{00000000-0009-0000-0100-000004000000}"/>
  <tableColumns count="9">
    <tableColumn id="1" xr3:uid="{00000000-0010-0000-0300-000001000000}" name="Source" dataDxfId="21"/>
    <tableColumn id="2" xr3:uid="{00000000-0010-0000-0300-000002000000}" name="Traitement de l'eau potable" dataDxfId="20"/>
    <tableColumn id="11" xr3:uid="{00000000-0010-0000-0300-00000B000000}" name="Distribution" dataDxfId="19"/>
    <tableColumn id="3" xr3:uid="{00000000-0010-0000-0300-000003000000}" name="Usage" dataDxfId="18"/>
    <tableColumn id="12" xr3:uid="{00000000-0010-0000-0300-00000C000000}" name="Traitement en site" dataDxfId="17"/>
    <tableColumn id="10" xr3:uid="{00000000-0010-0000-0300-00000A000000}" name="Transporte" dataDxfId="16"/>
    <tableColumn id="5" xr3:uid="{00000000-0010-0000-0300-000005000000}" name="Traitement centralisé" dataDxfId="15"/>
    <tableColumn id="6" xr3:uid="{00000000-0010-0000-0300-000006000000}" name="Rejets" dataDxfId="14"/>
    <tableColumn id="7" xr3:uid="{00000000-0010-0000-0300-000007000000}" name="Recyclage" dataDxfId="1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36" displayName="Table136" ref="A50:I59" totalsRowShown="0" tableBorderDxfId="12">
  <autoFilter ref="A50:I59" xr:uid="{00000000-0009-0000-0100-000005000000}"/>
  <tableColumns count="9">
    <tableColumn id="1" xr3:uid="{00000000-0010-0000-0400-000001000000}" name="Fonte" dataDxfId="11"/>
    <tableColumn id="2" xr3:uid="{00000000-0010-0000-0400-000002000000}" name="Tratamento de água potável" dataDxfId="10"/>
    <tableColumn id="11" xr3:uid="{00000000-0010-0000-0400-00000B000000}" name="Distribuição" dataDxfId="9"/>
    <tableColumn id="3" xr3:uid="{00000000-0010-0000-0400-000003000000}" name="Utilização" dataDxfId="8"/>
    <tableColumn id="12" xr3:uid="{00000000-0010-0000-0400-00000C000000}" name="Tratamento no local" dataDxfId="7"/>
    <tableColumn id="10" xr3:uid="{00000000-0010-0000-0400-00000A000000}" name="Transporte" dataDxfId="6"/>
    <tableColumn id="5" xr3:uid="{00000000-0010-0000-0400-000005000000}" name="Tratamento centralizado" dataDxfId="5"/>
    <tableColumn id="6" xr3:uid="{00000000-0010-0000-0400-000006000000}" name="Descarga" dataDxfId="4"/>
    <tableColumn id="7" xr3:uid="{00000000-0010-0000-0400-000007000000}" name="Reciclagem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andec.ch/wf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3"/>
  <sheetViews>
    <sheetView showGridLines="0" showRowColHeaders="0" workbookViewId="0">
      <selection activeCell="C4" sqref="C4"/>
    </sheetView>
  </sheetViews>
  <sheetFormatPr baseColWidth="10" defaultColWidth="8.6640625" defaultRowHeight="15" x14ac:dyDescent="0.2"/>
  <cols>
    <col min="1" max="1" width="4" customWidth="1"/>
    <col min="2" max="2" width="139.1640625" customWidth="1"/>
    <col min="8" max="8" width="0" hidden="1" customWidth="1"/>
  </cols>
  <sheetData>
    <row r="2" spans="2:8" x14ac:dyDescent="0.2">
      <c r="B2" s="75" t="s">
        <v>61</v>
      </c>
      <c r="C2" s="71"/>
    </row>
    <row r="3" spans="2:8" ht="54" customHeight="1" x14ac:dyDescent="0.2">
      <c r="B3" s="71"/>
      <c r="C3" s="71"/>
    </row>
    <row r="4" spans="2:8" x14ac:dyDescent="0.2">
      <c r="B4" s="78" t="s">
        <v>252</v>
      </c>
      <c r="C4" s="79" t="s">
        <v>66</v>
      </c>
      <c r="H4" t="str">
        <f>C4</f>
        <v>Deutsch</v>
      </c>
    </row>
    <row r="5" spans="2:8" x14ac:dyDescent="0.2">
      <c r="B5" s="71"/>
      <c r="C5" s="71"/>
    </row>
    <row r="6" spans="2:8" s="72" customFormat="1" ht="20" customHeight="1" x14ac:dyDescent="0.2">
      <c r="B6" s="76" t="str">
        <f ca="1">OFFSET(nodes!Q$1,MATCH(Read_me!$H$4,nodes!Q$1:Q$59,0),0)</f>
        <v>Im Blatt "inventory" erstellst du das Grundgerüst deines Wasserflussdiagramms.</v>
      </c>
      <c r="C6" s="73"/>
    </row>
    <row r="7" spans="2:8" s="72" customFormat="1" ht="16" customHeight="1" x14ac:dyDescent="0.2">
      <c r="B7" s="77" t="str">
        <f ca="1">OFFSET(nodes!Q$1,MATCH(Read_me!$H$4,nodes!Q$1:Q$59,0)+1,0)</f>
        <v>- Über Drop-Down-Menüs können die verschiedenen Knoten für jede Funktionsgruppe ausgewählt werden.</v>
      </c>
      <c r="C7" s="73"/>
    </row>
    <row r="8" spans="2:8" s="72" customFormat="1" ht="16" customHeight="1" x14ac:dyDescent="0.2">
      <c r="B8" s="77" t="str">
        <f ca="1">OFFSET(nodes!Q$1,MATCH(Read_me!$H$4,nodes!Q$1:Q$59,0)+2,0)</f>
        <v xml:space="preserve">- Jede Zeile stellt ein Segment des WDFs dar, mit einem Ursprungknoten (z.B. "Erweiterte Aufbereitung") und einem Zielknoten (z.B. "Haushalte"). </v>
      </c>
      <c r="C8" s="73"/>
    </row>
    <row r="9" spans="2:8" s="72" customFormat="1" ht="16" customHeight="1" x14ac:dyDescent="0.2">
      <c r="B9" s="77" t="str">
        <f ca="1">OFFSET(nodes!Q$1,MATCH(Read_me!$H$4,nodes!Q$1:Q$59,0)+3,0)</f>
        <v>--&gt; Es müssen also zwei Knoten pro Zeile (= zwei Einträge aus den Spalten A bis I) ausgewählt werden.</v>
      </c>
      <c r="C9" s="73"/>
    </row>
    <row r="10" spans="2:8" s="72" customFormat="1" ht="16" customHeight="1" x14ac:dyDescent="0.2">
      <c r="B10" s="77" t="str">
        <f ca="1">OFFSET(nodes!Q$1,MATCH(Read_me!$H$4,nodes!Q$1:Q$59,0)+4,0)</f>
        <v>- Knoten können im Blatt "nodes" geändert oder hinzugefügt werden</v>
      </c>
      <c r="C10" s="73"/>
    </row>
    <row r="11" spans="2:8" s="72" customFormat="1" ht="16" customHeight="1" x14ac:dyDescent="0.2">
      <c r="B11" s="77" t="str">
        <f ca="1">OFFSET(nodes!Q$1,MATCH(Read_me!$H$4,nodes!Q$1:Q$59,0)+5,0)</f>
        <v>- Die Spalten J und M (grün hinterlegt) MÜSSEN AUSGEFÜLLT WERDEN, um einen vollständigen flow_code zu erhalten.</v>
      </c>
      <c r="C11" s="73"/>
    </row>
    <row r="12" spans="2:8" s="72" customFormat="1" ht="16" customHeight="1" x14ac:dyDescent="0.2">
      <c r="B12" s="77" t="str">
        <f ca="1">OFFSET(nodes!Q$1,MATCH(Read_me!$H$4,nodes!Q$1:Q$59,0)+6,0)</f>
        <v>- Eine ausführliche Erklärung mit Videos befindet sich im "quick guide", der unter folgender Adresse heruntergeladen werden kann</v>
      </c>
      <c r="C12" s="73"/>
    </row>
    <row r="13" spans="2:8" s="72" customFormat="1" ht="16" customHeight="1" x14ac:dyDescent="0.2">
      <c r="B13" s="74" t="s">
        <v>250</v>
      </c>
      <c r="C13" s="73"/>
    </row>
  </sheetData>
  <hyperlinks>
    <hyperlink ref="B13" r:id="rId1" xr:uid="{00000000-0004-0000-0000-000000000000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nodes!$AG$3:$AG$7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0"/>
  <sheetViews>
    <sheetView zoomScaleNormal="100" workbookViewId="0">
      <selection activeCell="P2" sqref="P2:P13"/>
    </sheetView>
  </sheetViews>
  <sheetFormatPr baseColWidth="10" defaultColWidth="8.6640625" defaultRowHeight="15" x14ac:dyDescent="0.2"/>
  <cols>
    <col min="10" max="10" width="13.5" bestFit="1" customWidth="1"/>
    <col min="11" max="11" width="12.5" customWidth="1"/>
    <col min="14" max="14" width="20.83203125" customWidth="1"/>
    <col min="15" max="15" width="9.83203125" customWidth="1"/>
    <col min="16" max="16" width="54.5" style="3" bestFit="1" customWidth="1"/>
    <col min="17" max="17" width="11.5" style="3" hidden="1" customWidth="1"/>
    <col min="19" max="19" width="8.6640625" customWidth="1"/>
    <col min="24" max="24" width="9.5" bestFit="1" customWidth="1"/>
    <col min="27" max="28" width="10.83203125" bestFit="1" customWidth="1"/>
  </cols>
  <sheetData>
    <row r="1" spans="1:28" x14ac:dyDescent="0.2">
      <c r="A1" s="5" t="str">
        <f ca="1">OFFSET(nodes!A$1,MATCH(Read_me!$H$4,nodes!A$1:A$59,0),0)</f>
        <v>Quelle</v>
      </c>
      <c r="B1" s="5" t="str">
        <f ca="1">OFFSET(nodes!B$1,MATCH(Read_me!$H$4,nodes!B$1:B$59,0),0)</f>
        <v>Trinkwasseraufbereitung</v>
      </c>
      <c r="C1" s="5" t="str">
        <f ca="1">OFFSET(nodes!C$1,MATCH(Read_me!$H$4,nodes!C$1:C$59,0),0)</f>
        <v>Verteilung</v>
      </c>
      <c r="D1" s="5" t="str">
        <f ca="1">OFFSET(nodes!D$1,MATCH(Read_me!$H$4,nodes!D$1:D$59,0),0)</f>
        <v>Nutzung</v>
      </c>
      <c r="E1" s="5" t="str">
        <f ca="1">OFFSET(nodes!E$1,MATCH(Read_me!$H$4,nodes!E$1:E$59,0),0)</f>
        <v>In-situ Behandlung</v>
      </c>
      <c r="F1" s="5" t="str">
        <f ca="1">OFFSET(nodes!F$1,MATCH(Read_me!$H$4,nodes!F$1:F$59,0),0)</f>
        <v>Transport</v>
      </c>
      <c r="G1" s="5" t="str">
        <f ca="1">OFFSET(nodes!G$1,MATCH(Read_me!$H$4,nodes!G$1:G$59,0),0)</f>
        <v>Zentrale Abwasserbehandlung</v>
      </c>
      <c r="H1" s="5" t="str">
        <f ca="1">OFFSET(nodes!H$1,MATCH(Read_me!$H$4,nodes!H$1:H$59,0),0)</f>
        <v>Entlastung</v>
      </c>
      <c r="I1" s="5" t="str">
        <f ca="1">OFFSET(nodes!I$1,MATCH(Read_me!$H$4,nodes!I$1:I$59,0),0)</f>
        <v>Recycling</v>
      </c>
      <c r="J1" s="5" t="str">
        <f ca="1">OFFSET(nodes!J$1,MATCH(Read_me!$H$4,nodes!J$1:J$47,0),0)</f>
        <v>m3/year</v>
      </c>
      <c r="K1" s="5" t="str">
        <f ca="1">OFFSET(nodes!K$1,MATCH(Read_me!$H$4,nodes!K$1:K$59,0),0)</f>
        <v>mio m3/year, rounded</v>
      </c>
      <c r="L1" s="5" t="str">
        <f ca="1">OFFSET(nodes!L$1,MATCH(Read_me!$H$4,nodes!L$1:L$59,0),0)</f>
        <v>Wasserqualität</v>
      </c>
      <c r="M1" s="5" t="str">
        <f ca="1">OFFSET(nodes!M$1,MATCH(Read_me!$H$4,nodes!M$1:M$59,0),0)</f>
        <v>Beurteilung</v>
      </c>
      <c r="N1" s="5" t="str">
        <f ca="1">OFFSET(nodes!O$1,MATCH(Read_me!$H$4,nodes!O$1:O$59,0),0)</f>
        <v>Herkunft</v>
      </c>
      <c r="O1" s="5" t="str">
        <f ca="1">OFFSET(nodes!P$1,MATCH(Read_me!$H$4,nodes!P$1:P$59,0),0)</f>
        <v>Ziel</v>
      </c>
      <c r="P1" s="6" t="s">
        <v>2</v>
      </c>
      <c r="Q1" s="6" t="s">
        <v>28</v>
      </c>
      <c r="R1" s="5" t="s">
        <v>27</v>
      </c>
      <c r="S1" s="5" t="s">
        <v>23</v>
      </c>
      <c r="T1" s="5" t="s">
        <v>24</v>
      </c>
    </row>
    <row r="2" spans="1:28" x14ac:dyDescent="0.2">
      <c r="A2" t="s">
        <v>70</v>
      </c>
      <c r="B2" t="s">
        <v>194</v>
      </c>
      <c r="J2" s="13">
        <v>5000000</v>
      </c>
      <c r="K2" s="14">
        <f>ROUND(J2/1000000,0)</f>
        <v>5</v>
      </c>
      <c r="M2" s="10" t="s">
        <v>171</v>
      </c>
      <c r="N2" s="2" t="str">
        <f t="shared" ref="N2:N33" si="0">INDEX(A2:I2,MATCH(TRUE,INDEX((A2:I2&lt;&gt;0),0),0))</f>
        <v>Grundwasser</v>
      </c>
      <c r="O2" s="1" t="str">
        <f t="shared" ref="O2:O33" si="1">LOOKUP(2,1/(A2:I2&lt;&gt;""),A2:I2)</f>
        <v>Mikrobiologische Aufbereitung</v>
      </c>
      <c r="P2" s="4" t="str">
        <f t="shared" ref="P2:P33" si="2">CONCATENATE(N2," ","[",K2,"]"," ",O2," ",S2)</f>
        <v>Grundwasser [5] Mikrobiologische Aufbereitung #009600</v>
      </c>
      <c r="Q2" s="4"/>
      <c r="R2" t="str">
        <f>IF(OR(M2="appropriate", M2="geeignet", M2="apropiada", M2="approprié"), "green", IF(OR(M2="problematic", M2="problemática", M2="problematisch", M2="problématique"), "red", IF(OR(M2="unknown", M2="desconocido", M2="unbekannt", M2="inconnu"), "grey", "?")))</f>
        <v>green</v>
      </c>
      <c r="S2" t="str">
        <f>IF(R2="green","#009600",IF(R2="red","#fa0000",IF(R2="grey","#8a8888","#ff00f7")))</f>
        <v>#009600</v>
      </c>
    </row>
    <row r="3" spans="1:28" x14ac:dyDescent="0.2">
      <c r="J3" s="13"/>
      <c r="K3" s="14">
        <f t="shared" ref="K3:K50" si="3">ROUND(J3/1000000,0)</f>
        <v>0</v>
      </c>
      <c r="M3" s="10"/>
      <c r="N3" s="2" t="e">
        <f t="shared" si="0"/>
        <v>#N/A</v>
      </c>
      <c r="O3" s="1" t="e">
        <f t="shared" si="1"/>
        <v>#N/A</v>
      </c>
      <c r="P3" s="4" t="e">
        <f t="shared" si="2"/>
        <v>#N/A</v>
      </c>
      <c r="Q3" s="4"/>
      <c r="R3" t="str">
        <f t="shared" ref="R3:R50" si="4">IF(OR(M3="appropriate", M3="geeignet", M3="apropiada", M3="approprié"), "green", IF(OR(M3="problematic", M3="problemática", M3="problematisch", M3="problématique"), "red", IF(OR(M3="unknown", M3="desconocido", M3="unbekannt", M3="inconnu"), "grey", "?")))</f>
        <v>?</v>
      </c>
      <c r="S3" t="str">
        <f t="shared" ref="S3:S50" si="5">IF(R3="green","#009600",IF(R3="red","#fa0000",IF(R3="grey","#8a8888","#ff00f7")))</f>
        <v>#ff00f7</v>
      </c>
      <c r="AB3" s="7"/>
    </row>
    <row r="4" spans="1:28" x14ac:dyDescent="0.2">
      <c r="J4" s="13"/>
      <c r="K4" s="14">
        <f t="shared" si="3"/>
        <v>0</v>
      </c>
      <c r="M4" s="10"/>
      <c r="N4" s="2" t="e">
        <f t="shared" si="0"/>
        <v>#N/A</v>
      </c>
      <c r="O4" s="1" t="e">
        <f t="shared" si="1"/>
        <v>#N/A</v>
      </c>
      <c r="P4" s="4" t="e">
        <f t="shared" si="2"/>
        <v>#N/A</v>
      </c>
      <c r="Q4" s="4"/>
      <c r="R4" t="str">
        <f t="shared" si="4"/>
        <v>?</v>
      </c>
      <c r="S4" t="str">
        <f t="shared" si="5"/>
        <v>#ff00f7</v>
      </c>
      <c r="V4" s="10"/>
      <c r="W4" s="10"/>
      <c r="X4" s="10"/>
      <c r="Z4" s="2"/>
      <c r="AB4" s="7"/>
    </row>
    <row r="5" spans="1:28" x14ac:dyDescent="0.2">
      <c r="J5" s="13"/>
      <c r="K5" s="14">
        <f t="shared" si="3"/>
        <v>0</v>
      </c>
      <c r="M5" s="10"/>
      <c r="N5" s="2" t="e">
        <f t="shared" si="0"/>
        <v>#N/A</v>
      </c>
      <c r="O5" s="1" t="e">
        <f t="shared" si="1"/>
        <v>#N/A</v>
      </c>
      <c r="P5" s="4" t="e">
        <f t="shared" si="2"/>
        <v>#N/A</v>
      </c>
      <c r="Q5" s="4"/>
      <c r="R5" t="str">
        <f t="shared" si="4"/>
        <v>?</v>
      </c>
      <c r="S5" t="str">
        <f t="shared" si="5"/>
        <v>#ff00f7</v>
      </c>
      <c r="V5" s="10"/>
      <c r="W5" s="10"/>
      <c r="X5" s="10"/>
      <c r="Z5" s="2"/>
      <c r="AB5" s="7"/>
    </row>
    <row r="6" spans="1:28" x14ac:dyDescent="0.2">
      <c r="J6" s="13"/>
      <c r="K6" s="14">
        <f t="shared" si="3"/>
        <v>0</v>
      </c>
      <c r="M6" s="10"/>
      <c r="N6" s="2" t="e">
        <f t="shared" si="0"/>
        <v>#N/A</v>
      </c>
      <c r="O6" s="1" t="e">
        <f t="shared" si="1"/>
        <v>#N/A</v>
      </c>
      <c r="P6" s="4" t="e">
        <f t="shared" si="2"/>
        <v>#N/A</v>
      </c>
      <c r="Q6" s="4"/>
      <c r="R6" t="str">
        <f t="shared" si="4"/>
        <v>?</v>
      </c>
      <c r="S6" t="str">
        <f t="shared" si="5"/>
        <v>#ff00f7</v>
      </c>
    </row>
    <row r="7" spans="1:28" x14ac:dyDescent="0.2">
      <c r="J7" s="13"/>
      <c r="K7" s="14">
        <f t="shared" si="3"/>
        <v>0</v>
      </c>
      <c r="M7" s="10"/>
      <c r="N7" s="2" t="e">
        <f t="shared" si="0"/>
        <v>#N/A</v>
      </c>
      <c r="O7" s="1" t="e">
        <f t="shared" si="1"/>
        <v>#N/A</v>
      </c>
      <c r="P7" s="4" t="e">
        <f t="shared" si="2"/>
        <v>#N/A</v>
      </c>
      <c r="Q7" s="4"/>
      <c r="R7" t="str">
        <f t="shared" si="4"/>
        <v>?</v>
      </c>
      <c r="S7" t="str">
        <f t="shared" si="5"/>
        <v>#ff00f7</v>
      </c>
    </row>
    <row r="8" spans="1:28" x14ac:dyDescent="0.2">
      <c r="J8" s="13"/>
      <c r="K8" s="14">
        <f t="shared" si="3"/>
        <v>0</v>
      </c>
      <c r="M8" s="10"/>
      <c r="N8" s="2" t="e">
        <f t="shared" si="0"/>
        <v>#N/A</v>
      </c>
      <c r="O8" s="1" t="e">
        <f t="shared" si="1"/>
        <v>#N/A</v>
      </c>
      <c r="P8" s="4" t="e">
        <f t="shared" si="2"/>
        <v>#N/A</v>
      </c>
      <c r="Q8" s="4"/>
      <c r="R8" t="str">
        <f t="shared" si="4"/>
        <v>?</v>
      </c>
      <c r="S8" t="str">
        <f t="shared" si="5"/>
        <v>#ff00f7</v>
      </c>
    </row>
    <row r="9" spans="1:28" x14ac:dyDescent="0.2">
      <c r="J9" s="13"/>
      <c r="K9" s="14">
        <f t="shared" si="3"/>
        <v>0</v>
      </c>
      <c r="M9" s="10"/>
      <c r="N9" s="2" t="e">
        <f t="shared" si="0"/>
        <v>#N/A</v>
      </c>
      <c r="O9" s="1" t="e">
        <f t="shared" si="1"/>
        <v>#N/A</v>
      </c>
      <c r="P9" s="4" t="e">
        <f t="shared" si="2"/>
        <v>#N/A</v>
      </c>
      <c r="Q9" s="4"/>
      <c r="R9" t="str">
        <f t="shared" si="4"/>
        <v>?</v>
      </c>
      <c r="S9" t="str">
        <f t="shared" si="5"/>
        <v>#ff00f7</v>
      </c>
    </row>
    <row r="10" spans="1:28" x14ac:dyDescent="0.2">
      <c r="J10" s="13"/>
      <c r="K10" s="14">
        <f t="shared" si="3"/>
        <v>0</v>
      </c>
      <c r="M10" s="10"/>
      <c r="N10" s="2" t="e">
        <f t="shared" si="0"/>
        <v>#N/A</v>
      </c>
      <c r="O10" s="1" t="e">
        <f t="shared" si="1"/>
        <v>#N/A</v>
      </c>
      <c r="P10" s="4" t="e">
        <f t="shared" si="2"/>
        <v>#N/A</v>
      </c>
      <c r="Q10" s="4"/>
      <c r="R10" t="str">
        <f t="shared" si="4"/>
        <v>?</v>
      </c>
      <c r="S10" t="str">
        <f t="shared" si="5"/>
        <v>#ff00f7</v>
      </c>
    </row>
    <row r="11" spans="1:28" ht="22.5" customHeight="1" x14ac:dyDescent="0.2">
      <c r="J11" s="13"/>
      <c r="K11" s="14">
        <f t="shared" si="3"/>
        <v>0</v>
      </c>
      <c r="M11" s="10"/>
      <c r="N11" s="2" t="e">
        <f t="shared" si="0"/>
        <v>#N/A</v>
      </c>
      <c r="O11" s="1" t="e">
        <f t="shared" si="1"/>
        <v>#N/A</v>
      </c>
      <c r="P11" s="4" t="e">
        <f t="shared" si="2"/>
        <v>#N/A</v>
      </c>
      <c r="Q11" s="4"/>
      <c r="R11" t="str">
        <f t="shared" si="4"/>
        <v>?</v>
      </c>
      <c r="S11" t="str">
        <f t="shared" si="5"/>
        <v>#ff00f7</v>
      </c>
      <c r="X11" s="7"/>
    </row>
    <row r="12" spans="1:28" ht="22.5" customHeight="1" x14ac:dyDescent="0.2">
      <c r="J12" s="13"/>
      <c r="K12" s="14">
        <f t="shared" si="3"/>
        <v>0</v>
      </c>
      <c r="M12" s="10"/>
      <c r="N12" s="2" t="e">
        <f t="shared" si="0"/>
        <v>#N/A</v>
      </c>
      <c r="O12" s="1" t="e">
        <f t="shared" si="1"/>
        <v>#N/A</v>
      </c>
      <c r="P12" s="4" t="e">
        <f t="shared" si="2"/>
        <v>#N/A</v>
      </c>
      <c r="Q12" s="4"/>
      <c r="R12" t="str">
        <f t="shared" si="4"/>
        <v>?</v>
      </c>
      <c r="S12" t="str">
        <f t="shared" si="5"/>
        <v>#ff00f7</v>
      </c>
    </row>
    <row r="13" spans="1:28" ht="22.5" customHeight="1" x14ac:dyDescent="0.2">
      <c r="J13" s="13"/>
      <c r="K13" s="14">
        <f t="shared" si="3"/>
        <v>0</v>
      </c>
      <c r="M13" s="10"/>
      <c r="N13" s="2" t="e">
        <f t="shared" si="0"/>
        <v>#N/A</v>
      </c>
      <c r="O13" s="1" t="e">
        <f t="shared" si="1"/>
        <v>#N/A</v>
      </c>
      <c r="P13" s="4" t="e">
        <f t="shared" si="2"/>
        <v>#N/A</v>
      </c>
      <c r="Q13" s="4"/>
      <c r="R13" t="str">
        <f t="shared" si="4"/>
        <v>?</v>
      </c>
      <c r="S13" t="str">
        <f t="shared" si="5"/>
        <v>#ff00f7</v>
      </c>
    </row>
    <row r="14" spans="1:28" ht="22.5" customHeight="1" x14ac:dyDescent="0.2">
      <c r="J14" s="13"/>
      <c r="K14" s="14">
        <f t="shared" si="3"/>
        <v>0</v>
      </c>
      <c r="M14" s="10"/>
      <c r="N14" s="2" t="e">
        <f t="shared" si="0"/>
        <v>#N/A</v>
      </c>
      <c r="O14" s="1" t="e">
        <f t="shared" si="1"/>
        <v>#N/A</v>
      </c>
      <c r="P14" s="4" t="e">
        <f t="shared" si="2"/>
        <v>#N/A</v>
      </c>
      <c r="Q14" s="4"/>
      <c r="R14" t="str">
        <f t="shared" si="4"/>
        <v>?</v>
      </c>
      <c r="S14" t="str">
        <f t="shared" si="5"/>
        <v>#ff00f7</v>
      </c>
      <c r="T14" s="8"/>
    </row>
    <row r="15" spans="1:28" ht="23" customHeight="1" x14ac:dyDescent="0.2">
      <c r="J15" s="13"/>
      <c r="K15" s="14">
        <f t="shared" si="3"/>
        <v>0</v>
      </c>
      <c r="M15" s="10"/>
      <c r="N15" s="2" t="e">
        <f t="shared" si="0"/>
        <v>#N/A</v>
      </c>
      <c r="O15" s="1" t="e">
        <f t="shared" si="1"/>
        <v>#N/A</v>
      </c>
      <c r="P15" s="4" t="e">
        <f t="shared" si="2"/>
        <v>#N/A</v>
      </c>
      <c r="Q15" s="4"/>
      <c r="R15" t="str">
        <f t="shared" si="4"/>
        <v>?</v>
      </c>
      <c r="S15" t="str">
        <f t="shared" si="5"/>
        <v>#ff00f7</v>
      </c>
      <c r="T15" s="8"/>
    </row>
    <row r="16" spans="1:28" x14ac:dyDescent="0.2">
      <c r="J16" s="13"/>
      <c r="K16" s="14">
        <f t="shared" si="3"/>
        <v>0</v>
      </c>
      <c r="M16" s="10"/>
      <c r="N16" s="2" t="e">
        <f t="shared" si="0"/>
        <v>#N/A</v>
      </c>
      <c r="O16" s="1" t="e">
        <f t="shared" si="1"/>
        <v>#N/A</v>
      </c>
      <c r="P16" s="4" t="e">
        <f t="shared" si="2"/>
        <v>#N/A</v>
      </c>
      <c r="Q16" s="4"/>
      <c r="R16" t="str">
        <f t="shared" si="4"/>
        <v>?</v>
      </c>
      <c r="S16" t="str">
        <f t="shared" si="5"/>
        <v>#ff00f7</v>
      </c>
      <c r="T16" s="8"/>
    </row>
    <row r="17" spans="10:28" ht="14.5" customHeight="1" x14ac:dyDescent="0.2">
      <c r="J17" s="13"/>
      <c r="K17" s="14">
        <f t="shared" si="3"/>
        <v>0</v>
      </c>
      <c r="M17" s="10"/>
      <c r="N17" s="2" t="e">
        <f t="shared" si="0"/>
        <v>#N/A</v>
      </c>
      <c r="O17" s="1" t="e">
        <f t="shared" si="1"/>
        <v>#N/A</v>
      </c>
      <c r="P17" s="4" t="e">
        <f t="shared" si="2"/>
        <v>#N/A</v>
      </c>
      <c r="Q17" s="4"/>
      <c r="R17" t="str">
        <f t="shared" si="4"/>
        <v>?</v>
      </c>
      <c r="S17" t="str">
        <f t="shared" si="5"/>
        <v>#ff00f7</v>
      </c>
      <c r="T17" s="8"/>
    </row>
    <row r="18" spans="10:28" ht="14.5" customHeight="1" x14ac:dyDescent="0.2">
      <c r="J18" s="13"/>
      <c r="K18" s="14">
        <f t="shared" si="3"/>
        <v>0</v>
      </c>
      <c r="M18" s="10"/>
      <c r="N18" s="2" t="e">
        <f t="shared" si="0"/>
        <v>#N/A</v>
      </c>
      <c r="O18" s="1" t="e">
        <f t="shared" si="1"/>
        <v>#N/A</v>
      </c>
      <c r="P18" s="4" t="e">
        <f t="shared" si="2"/>
        <v>#N/A</v>
      </c>
      <c r="Q18" s="4"/>
      <c r="R18" t="str">
        <f t="shared" si="4"/>
        <v>?</v>
      </c>
      <c r="S18" t="str">
        <f t="shared" si="5"/>
        <v>#ff00f7</v>
      </c>
      <c r="T18" s="9"/>
    </row>
    <row r="19" spans="10:28" ht="15" customHeight="1" x14ac:dyDescent="0.2">
      <c r="J19" s="13"/>
      <c r="K19" s="14">
        <f t="shared" si="3"/>
        <v>0</v>
      </c>
      <c r="M19" s="10"/>
      <c r="N19" s="2" t="e">
        <f t="shared" si="0"/>
        <v>#N/A</v>
      </c>
      <c r="O19" s="1" t="e">
        <f t="shared" si="1"/>
        <v>#N/A</v>
      </c>
      <c r="P19" s="4" t="e">
        <f t="shared" si="2"/>
        <v>#N/A</v>
      </c>
      <c r="Q19" s="4"/>
      <c r="R19" t="str">
        <f t="shared" si="4"/>
        <v>?</v>
      </c>
      <c r="S19" t="str">
        <f t="shared" si="5"/>
        <v>#ff00f7</v>
      </c>
    </row>
    <row r="20" spans="10:28" x14ac:dyDescent="0.2">
      <c r="J20" s="13"/>
      <c r="K20" s="14">
        <f t="shared" si="3"/>
        <v>0</v>
      </c>
      <c r="M20" s="10"/>
      <c r="N20" s="2" t="e">
        <f t="shared" si="0"/>
        <v>#N/A</v>
      </c>
      <c r="O20" s="1" t="e">
        <f t="shared" si="1"/>
        <v>#N/A</v>
      </c>
      <c r="P20" s="4" t="e">
        <f t="shared" si="2"/>
        <v>#N/A</v>
      </c>
      <c r="Q20" s="4"/>
      <c r="R20" t="str">
        <f t="shared" si="4"/>
        <v>?</v>
      </c>
      <c r="S20" t="str">
        <f t="shared" si="5"/>
        <v>#ff00f7</v>
      </c>
      <c r="T20" s="9"/>
    </row>
    <row r="21" spans="10:28" x14ac:dyDescent="0.2">
      <c r="J21" s="13"/>
      <c r="K21" s="14">
        <f t="shared" si="3"/>
        <v>0</v>
      </c>
      <c r="M21" s="10"/>
      <c r="N21" s="2" t="e">
        <f t="shared" si="0"/>
        <v>#N/A</v>
      </c>
      <c r="O21" s="1" t="e">
        <f t="shared" si="1"/>
        <v>#N/A</v>
      </c>
      <c r="P21" s="4" t="e">
        <f t="shared" si="2"/>
        <v>#N/A</v>
      </c>
      <c r="Q21" s="4"/>
      <c r="R21" t="str">
        <f t="shared" si="4"/>
        <v>?</v>
      </c>
      <c r="S21" t="str">
        <f t="shared" si="5"/>
        <v>#ff00f7</v>
      </c>
      <c r="T21" s="9"/>
    </row>
    <row r="22" spans="10:28" x14ac:dyDescent="0.2">
      <c r="J22" s="13"/>
      <c r="K22" s="14">
        <f t="shared" si="3"/>
        <v>0</v>
      </c>
      <c r="M22" s="10"/>
      <c r="N22" s="2" t="e">
        <f t="shared" si="0"/>
        <v>#N/A</v>
      </c>
      <c r="O22" s="1" t="e">
        <f t="shared" si="1"/>
        <v>#N/A</v>
      </c>
      <c r="P22" s="4" t="e">
        <f t="shared" si="2"/>
        <v>#N/A</v>
      </c>
      <c r="Q22" s="4"/>
      <c r="R22" t="str">
        <f t="shared" si="4"/>
        <v>?</v>
      </c>
      <c r="S22" t="str">
        <f t="shared" si="5"/>
        <v>#ff00f7</v>
      </c>
      <c r="T22" s="9"/>
    </row>
    <row r="23" spans="10:28" x14ac:dyDescent="0.2">
      <c r="J23" s="13"/>
      <c r="K23" s="14">
        <f t="shared" si="3"/>
        <v>0</v>
      </c>
      <c r="M23" s="10"/>
      <c r="N23" s="2" t="e">
        <f t="shared" si="0"/>
        <v>#N/A</v>
      </c>
      <c r="O23" s="1" t="e">
        <f t="shared" si="1"/>
        <v>#N/A</v>
      </c>
      <c r="P23" s="4" t="e">
        <f t="shared" si="2"/>
        <v>#N/A</v>
      </c>
      <c r="Q23" s="4"/>
      <c r="R23" t="str">
        <f t="shared" si="4"/>
        <v>?</v>
      </c>
      <c r="S23" t="str">
        <f t="shared" si="5"/>
        <v>#ff00f7</v>
      </c>
      <c r="T23" s="9"/>
    </row>
    <row r="24" spans="10:28" x14ac:dyDescent="0.2">
      <c r="J24" s="13"/>
      <c r="K24" s="14">
        <f t="shared" si="3"/>
        <v>0</v>
      </c>
      <c r="M24" s="10"/>
      <c r="N24" s="2" t="e">
        <f t="shared" si="0"/>
        <v>#N/A</v>
      </c>
      <c r="O24" s="1" t="e">
        <f t="shared" si="1"/>
        <v>#N/A</v>
      </c>
      <c r="P24" s="4" t="e">
        <f t="shared" si="2"/>
        <v>#N/A</v>
      </c>
      <c r="Q24" s="4"/>
      <c r="R24" t="str">
        <f t="shared" si="4"/>
        <v>?</v>
      </c>
      <c r="S24" t="str">
        <f t="shared" si="5"/>
        <v>#ff00f7</v>
      </c>
      <c r="T24" s="9"/>
    </row>
    <row r="25" spans="10:28" x14ac:dyDescent="0.2">
      <c r="J25" s="13"/>
      <c r="K25" s="14">
        <f t="shared" si="3"/>
        <v>0</v>
      </c>
      <c r="M25" s="10"/>
      <c r="N25" s="2" t="e">
        <f t="shared" si="0"/>
        <v>#N/A</v>
      </c>
      <c r="O25" s="1" t="e">
        <f t="shared" si="1"/>
        <v>#N/A</v>
      </c>
      <c r="P25" s="4" t="e">
        <f t="shared" si="2"/>
        <v>#N/A</v>
      </c>
      <c r="Q25" s="4"/>
      <c r="R25" t="str">
        <f t="shared" si="4"/>
        <v>?</v>
      </c>
      <c r="S25" t="str">
        <f t="shared" si="5"/>
        <v>#ff00f7</v>
      </c>
      <c r="T25" s="9"/>
    </row>
    <row r="26" spans="10:28" x14ac:dyDescent="0.2">
      <c r="J26" s="13"/>
      <c r="K26" s="14">
        <f t="shared" si="3"/>
        <v>0</v>
      </c>
      <c r="M26" s="10"/>
      <c r="N26" s="2" t="e">
        <f t="shared" si="0"/>
        <v>#N/A</v>
      </c>
      <c r="O26" s="1" t="e">
        <f t="shared" si="1"/>
        <v>#N/A</v>
      </c>
      <c r="P26" s="4" t="e">
        <f t="shared" si="2"/>
        <v>#N/A</v>
      </c>
      <c r="Q26" s="4"/>
      <c r="R26" t="str">
        <f t="shared" si="4"/>
        <v>?</v>
      </c>
      <c r="S26" t="str">
        <f t="shared" si="5"/>
        <v>#ff00f7</v>
      </c>
      <c r="T26" s="9"/>
      <c r="AA26" s="12"/>
      <c r="AB26" s="11"/>
    </row>
    <row r="27" spans="10:28" x14ac:dyDescent="0.2">
      <c r="J27" s="13"/>
      <c r="K27" s="14">
        <f t="shared" si="3"/>
        <v>0</v>
      </c>
      <c r="M27" s="10"/>
      <c r="N27" s="2" t="e">
        <f t="shared" si="0"/>
        <v>#N/A</v>
      </c>
      <c r="O27" s="1" t="e">
        <f t="shared" si="1"/>
        <v>#N/A</v>
      </c>
      <c r="P27" s="4" t="e">
        <f t="shared" si="2"/>
        <v>#N/A</v>
      </c>
      <c r="Q27" s="4"/>
      <c r="R27" t="str">
        <f t="shared" si="4"/>
        <v>?</v>
      </c>
      <c r="S27" t="str">
        <f t="shared" si="5"/>
        <v>#ff00f7</v>
      </c>
      <c r="AB27" s="11"/>
    </row>
    <row r="28" spans="10:28" x14ac:dyDescent="0.2">
      <c r="J28" s="13"/>
      <c r="K28" s="14">
        <f t="shared" si="3"/>
        <v>0</v>
      </c>
      <c r="M28" s="10"/>
      <c r="N28" s="2" t="e">
        <f t="shared" si="0"/>
        <v>#N/A</v>
      </c>
      <c r="O28" s="1" t="e">
        <f t="shared" si="1"/>
        <v>#N/A</v>
      </c>
      <c r="P28" s="4" t="e">
        <f t="shared" si="2"/>
        <v>#N/A</v>
      </c>
      <c r="Q28" s="4"/>
      <c r="R28" t="str">
        <f t="shared" si="4"/>
        <v>?</v>
      </c>
      <c r="S28" t="str">
        <f t="shared" si="5"/>
        <v>#ff00f7</v>
      </c>
      <c r="AB28" s="11"/>
    </row>
    <row r="29" spans="10:28" x14ac:dyDescent="0.2">
      <c r="J29" s="13"/>
      <c r="K29" s="14">
        <f t="shared" si="3"/>
        <v>0</v>
      </c>
      <c r="M29" s="10"/>
      <c r="N29" s="2" t="e">
        <f t="shared" si="0"/>
        <v>#N/A</v>
      </c>
      <c r="O29" s="1" t="e">
        <f t="shared" si="1"/>
        <v>#N/A</v>
      </c>
      <c r="P29" s="4" t="e">
        <f t="shared" si="2"/>
        <v>#N/A</v>
      </c>
      <c r="Q29" s="4"/>
      <c r="R29" t="str">
        <f t="shared" si="4"/>
        <v>?</v>
      </c>
      <c r="S29" t="str">
        <f t="shared" si="5"/>
        <v>#ff00f7</v>
      </c>
    </row>
    <row r="30" spans="10:28" x14ac:dyDescent="0.2">
      <c r="J30" s="13"/>
      <c r="K30" s="14">
        <f t="shared" si="3"/>
        <v>0</v>
      </c>
      <c r="M30" s="10"/>
      <c r="N30" s="2" t="e">
        <f t="shared" si="0"/>
        <v>#N/A</v>
      </c>
      <c r="O30" s="1" t="e">
        <f t="shared" si="1"/>
        <v>#N/A</v>
      </c>
      <c r="P30" s="4" t="e">
        <f t="shared" si="2"/>
        <v>#N/A</v>
      </c>
      <c r="Q30" s="4"/>
      <c r="R30" t="str">
        <f t="shared" si="4"/>
        <v>?</v>
      </c>
      <c r="S30" t="str">
        <f t="shared" si="5"/>
        <v>#ff00f7</v>
      </c>
      <c r="T30" s="9"/>
    </row>
    <row r="31" spans="10:28" x14ac:dyDescent="0.2">
      <c r="J31" s="13"/>
      <c r="K31" s="14">
        <f t="shared" si="3"/>
        <v>0</v>
      </c>
      <c r="M31" s="10"/>
      <c r="N31" s="2" t="e">
        <f t="shared" si="0"/>
        <v>#N/A</v>
      </c>
      <c r="O31" s="1" t="e">
        <f t="shared" si="1"/>
        <v>#N/A</v>
      </c>
      <c r="P31" s="4" t="e">
        <f t="shared" si="2"/>
        <v>#N/A</v>
      </c>
      <c r="Q31" s="4"/>
      <c r="R31" t="str">
        <f t="shared" si="4"/>
        <v>?</v>
      </c>
      <c r="S31" t="str">
        <f t="shared" si="5"/>
        <v>#ff00f7</v>
      </c>
      <c r="AA31" s="12"/>
      <c r="AB31" s="11"/>
    </row>
    <row r="32" spans="10:28" x14ac:dyDescent="0.2">
      <c r="J32" s="13"/>
      <c r="K32" s="14">
        <f t="shared" si="3"/>
        <v>0</v>
      </c>
      <c r="M32" s="10"/>
      <c r="N32" s="2" t="e">
        <f t="shared" si="0"/>
        <v>#N/A</v>
      </c>
      <c r="O32" s="1" t="e">
        <f t="shared" si="1"/>
        <v>#N/A</v>
      </c>
      <c r="P32" s="4" t="e">
        <f t="shared" si="2"/>
        <v>#N/A</v>
      </c>
      <c r="Q32" s="4"/>
      <c r="R32" t="str">
        <f t="shared" si="4"/>
        <v>?</v>
      </c>
      <c r="S32" t="str">
        <f t="shared" si="5"/>
        <v>#ff00f7</v>
      </c>
      <c r="AB32" s="11"/>
    </row>
    <row r="33" spans="10:28" x14ac:dyDescent="0.2">
      <c r="J33" s="13"/>
      <c r="K33" s="14">
        <f t="shared" si="3"/>
        <v>0</v>
      </c>
      <c r="M33" s="10"/>
      <c r="N33" s="2" t="e">
        <f t="shared" si="0"/>
        <v>#N/A</v>
      </c>
      <c r="O33" s="1" t="e">
        <f t="shared" si="1"/>
        <v>#N/A</v>
      </c>
      <c r="P33" s="4" t="e">
        <f t="shared" si="2"/>
        <v>#N/A</v>
      </c>
      <c r="Q33" s="4"/>
      <c r="R33" t="str">
        <f t="shared" si="4"/>
        <v>?</v>
      </c>
      <c r="S33" t="str">
        <f t="shared" si="5"/>
        <v>#ff00f7</v>
      </c>
    </row>
    <row r="34" spans="10:28" x14ac:dyDescent="0.2">
      <c r="J34" s="13"/>
      <c r="K34" s="14">
        <f t="shared" si="3"/>
        <v>0</v>
      </c>
      <c r="M34" s="10"/>
      <c r="N34" s="2" t="e">
        <f t="shared" ref="N34:N50" si="6">INDEX(A34:I34,MATCH(TRUE,INDEX((A34:I34&lt;&gt;0),0),0))</f>
        <v>#N/A</v>
      </c>
      <c r="O34" s="1" t="e">
        <f t="shared" ref="O34:O50" si="7">LOOKUP(2,1/(A34:I34&lt;&gt;""),A34:I34)</f>
        <v>#N/A</v>
      </c>
      <c r="P34" s="4" t="e">
        <f t="shared" ref="P34:P50" si="8">CONCATENATE(N34," ","[",K34,"]"," ",O34," ",S34)</f>
        <v>#N/A</v>
      </c>
      <c r="Q34" s="4"/>
      <c r="R34" t="str">
        <f t="shared" si="4"/>
        <v>?</v>
      </c>
      <c r="S34" t="str">
        <f t="shared" si="5"/>
        <v>#ff00f7</v>
      </c>
      <c r="AB34" s="11"/>
    </row>
    <row r="35" spans="10:28" x14ac:dyDescent="0.2">
      <c r="J35" s="13"/>
      <c r="K35" s="14">
        <f t="shared" si="3"/>
        <v>0</v>
      </c>
      <c r="M35" s="10"/>
      <c r="N35" s="2" t="e">
        <f t="shared" si="6"/>
        <v>#N/A</v>
      </c>
      <c r="O35" s="1" t="e">
        <f t="shared" si="7"/>
        <v>#N/A</v>
      </c>
      <c r="P35" s="4" t="e">
        <f t="shared" si="8"/>
        <v>#N/A</v>
      </c>
      <c r="Q35" s="4"/>
      <c r="R35" t="str">
        <f t="shared" si="4"/>
        <v>?</v>
      </c>
      <c r="S35" t="str">
        <f t="shared" si="5"/>
        <v>#ff00f7</v>
      </c>
      <c r="AB35" s="11"/>
    </row>
    <row r="36" spans="10:28" x14ac:dyDescent="0.2">
      <c r="J36" s="13"/>
      <c r="K36" s="14">
        <f t="shared" si="3"/>
        <v>0</v>
      </c>
      <c r="M36" s="10"/>
      <c r="N36" s="2" t="e">
        <f t="shared" si="6"/>
        <v>#N/A</v>
      </c>
      <c r="O36" s="1" t="e">
        <f t="shared" si="7"/>
        <v>#N/A</v>
      </c>
      <c r="P36" s="4" t="e">
        <f t="shared" si="8"/>
        <v>#N/A</v>
      </c>
      <c r="Q36" s="4"/>
      <c r="R36" t="str">
        <f t="shared" si="4"/>
        <v>?</v>
      </c>
      <c r="S36" t="str">
        <f t="shared" si="5"/>
        <v>#ff00f7</v>
      </c>
    </row>
    <row r="37" spans="10:28" x14ac:dyDescent="0.2">
      <c r="J37" s="13"/>
      <c r="K37" s="14">
        <f t="shared" si="3"/>
        <v>0</v>
      </c>
      <c r="M37" s="10"/>
      <c r="N37" s="2" t="e">
        <f t="shared" si="6"/>
        <v>#N/A</v>
      </c>
      <c r="O37" s="1" t="e">
        <f t="shared" si="7"/>
        <v>#N/A</v>
      </c>
      <c r="P37" s="4" t="e">
        <f t="shared" si="8"/>
        <v>#N/A</v>
      </c>
      <c r="Q37" s="4"/>
      <c r="R37" t="str">
        <f t="shared" si="4"/>
        <v>?</v>
      </c>
      <c r="S37" t="str">
        <f t="shared" si="5"/>
        <v>#ff00f7</v>
      </c>
    </row>
    <row r="38" spans="10:28" x14ac:dyDescent="0.2">
      <c r="J38" s="13"/>
      <c r="K38" s="14">
        <f t="shared" si="3"/>
        <v>0</v>
      </c>
      <c r="M38" s="10"/>
      <c r="N38" s="2" t="e">
        <f t="shared" si="6"/>
        <v>#N/A</v>
      </c>
      <c r="O38" s="1" t="e">
        <f t="shared" si="7"/>
        <v>#N/A</v>
      </c>
      <c r="P38" s="4" t="e">
        <f t="shared" si="8"/>
        <v>#N/A</v>
      </c>
      <c r="Q38" s="4"/>
      <c r="R38" t="str">
        <f t="shared" si="4"/>
        <v>?</v>
      </c>
      <c r="S38" t="str">
        <f t="shared" si="5"/>
        <v>#ff00f7</v>
      </c>
    </row>
    <row r="39" spans="10:28" x14ac:dyDescent="0.2">
      <c r="J39" s="13"/>
      <c r="K39" s="14">
        <f t="shared" si="3"/>
        <v>0</v>
      </c>
      <c r="M39" s="10"/>
      <c r="N39" s="2" t="e">
        <f t="shared" si="6"/>
        <v>#N/A</v>
      </c>
      <c r="O39" s="1" t="e">
        <f t="shared" si="7"/>
        <v>#N/A</v>
      </c>
      <c r="P39" s="4" t="e">
        <f t="shared" si="8"/>
        <v>#N/A</v>
      </c>
      <c r="Q39" s="4"/>
      <c r="R39" t="str">
        <f t="shared" si="4"/>
        <v>?</v>
      </c>
      <c r="S39" t="str">
        <f t="shared" si="5"/>
        <v>#ff00f7</v>
      </c>
    </row>
    <row r="40" spans="10:28" x14ac:dyDescent="0.2">
      <c r="J40" s="13"/>
      <c r="K40" s="14">
        <f t="shared" si="3"/>
        <v>0</v>
      </c>
      <c r="M40" s="10"/>
      <c r="N40" s="2" t="e">
        <f t="shared" si="6"/>
        <v>#N/A</v>
      </c>
      <c r="O40" s="1" t="e">
        <f t="shared" si="7"/>
        <v>#N/A</v>
      </c>
      <c r="P40" s="4" t="e">
        <f t="shared" si="8"/>
        <v>#N/A</v>
      </c>
      <c r="Q40" s="4"/>
      <c r="R40" t="str">
        <f t="shared" si="4"/>
        <v>?</v>
      </c>
      <c r="S40" t="str">
        <f t="shared" si="5"/>
        <v>#ff00f7</v>
      </c>
    </row>
    <row r="41" spans="10:28" x14ac:dyDescent="0.2">
      <c r="J41" s="13"/>
      <c r="K41" s="14">
        <f t="shared" si="3"/>
        <v>0</v>
      </c>
      <c r="M41" s="10"/>
      <c r="N41" s="2" t="e">
        <f t="shared" si="6"/>
        <v>#N/A</v>
      </c>
      <c r="O41" s="1" t="e">
        <f t="shared" si="7"/>
        <v>#N/A</v>
      </c>
      <c r="P41" s="4" t="e">
        <f t="shared" si="8"/>
        <v>#N/A</v>
      </c>
      <c r="Q41" s="4"/>
      <c r="R41" t="str">
        <f t="shared" si="4"/>
        <v>?</v>
      </c>
      <c r="S41" t="str">
        <f t="shared" si="5"/>
        <v>#ff00f7</v>
      </c>
    </row>
    <row r="42" spans="10:28" x14ac:dyDescent="0.2">
      <c r="J42" s="13"/>
      <c r="K42" s="14">
        <f t="shared" si="3"/>
        <v>0</v>
      </c>
      <c r="M42" s="10"/>
      <c r="N42" s="2" t="e">
        <f t="shared" si="6"/>
        <v>#N/A</v>
      </c>
      <c r="O42" s="1" t="e">
        <f t="shared" si="7"/>
        <v>#N/A</v>
      </c>
      <c r="P42" s="4" t="e">
        <f t="shared" si="8"/>
        <v>#N/A</v>
      </c>
      <c r="Q42" s="4"/>
      <c r="R42" t="str">
        <f t="shared" si="4"/>
        <v>?</v>
      </c>
      <c r="S42" t="str">
        <f t="shared" si="5"/>
        <v>#ff00f7</v>
      </c>
    </row>
    <row r="43" spans="10:28" x14ac:dyDescent="0.2">
      <c r="J43" s="13"/>
      <c r="K43" s="14">
        <f t="shared" si="3"/>
        <v>0</v>
      </c>
      <c r="M43" s="10"/>
      <c r="N43" s="2" t="e">
        <f t="shared" si="6"/>
        <v>#N/A</v>
      </c>
      <c r="O43" s="1" t="e">
        <f t="shared" si="7"/>
        <v>#N/A</v>
      </c>
      <c r="P43" s="4" t="e">
        <f t="shared" si="8"/>
        <v>#N/A</v>
      </c>
      <c r="Q43" s="4"/>
      <c r="R43" t="str">
        <f t="shared" si="4"/>
        <v>?</v>
      </c>
      <c r="S43" t="str">
        <f t="shared" si="5"/>
        <v>#ff00f7</v>
      </c>
    </row>
    <row r="44" spans="10:28" x14ac:dyDescent="0.2">
      <c r="J44" s="13"/>
      <c r="K44" s="14">
        <f t="shared" si="3"/>
        <v>0</v>
      </c>
      <c r="M44" s="10"/>
      <c r="N44" s="2" t="e">
        <f t="shared" si="6"/>
        <v>#N/A</v>
      </c>
      <c r="O44" s="1" t="e">
        <f t="shared" si="7"/>
        <v>#N/A</v>
      </c>
      <c r="P44" s="4" t="e">
        <f t="shared" si="8"/>
        <v>#N/A</v>
      </c>
      <c r="Q44" s="4"/>
      <c r="R44" t="str">
        <f t="shared" si="4"/>
        <v>?</v>
      </c>
      <c r="S44" t="str">
        <f t="shared" si="5"/>
        <v>#ff00f7</v>
      </c>
    </row>
    <row r="45" spans="10:28" x14ac:dyDescent="0.2">
      <c r="J45" s="13"/>
      <c r="K45" s="14">
        <f t="shared" si="3"/>
        <v>0</v>
      </c>
      <c r="M45" s="10"/>
      <c r="N45" s="2" t="e">
        <f t="shared" si="6"/>
        <v>#N/A</v>
      </c>
      <c r="O45" s="1" t="e">
        <f t="shared" si="7"/>
        <v>#N/A</v>
      </c>
      <c r="P45" s="4" t="e">
        <f t="shared" si="8"/>
        <v>#N/A</v>
      </c>
      <c r="Q45" s="4"/>
      <c r="R45" t="str">
        <f t="shared" si="4"/>
        <v>?</v>
      </c>
      <c r="S45" t="str">
        <f t="shared" si="5"/>
        <v>#ff00f7</v>
      </c>
    </row>
    <row r="46" spans="10:28" x14ac:dyDescent="0.2">
      <c r="J46" s="13"/>
      <c r="K46" s="14">
        <f t="shared" si="3"/>
        <v>0</v>
      </c>
      <c r="M46" s="10"/>
      <c r="N46" s="2" t="e">
        <f t="shared" si="6"/>
        <v>#N/A</v>
      </c>
      <c r="O46" s="1" t="e">
        <f t="shared" si="7"/>
        <v>#N/A</v>
      </c>
      <c r="P46" s="4" t="e">
        <f t="shared" si="8"/>
        <v>#N/A</v>
      </c>
      <c r="Q46" s="4"/>
      <c r="R46" t="str">
        <f t="shared" si="4"/>
        <v>?</v>
      </c>
      <c r="S46" t="str">
        <f t="shared" si="5"/>
        <v>#ff00f7</v>
      </c>
    </row>
    <row r="47" spans="10:28" x14ac:dyDescent="0.2">
      <c r="J47" s="13"/>
      <c r="K47" s="14">
        <f t="shared" si="3"/>
        <v>0</v>
      </c>
      <c r="M47" s="10"/>
      <c r="N47" s="2" t="e">
        <f t="shared" si="6"/>
        <v>#N/A</v>
      </c>
      <c r="O47" s="1" t="e">
        <f t="shared" si="7"/>
        <v>#N/A</v>
      </c>
      <c r="P47" s="4" t="e">
        <f t="shared" si="8"/>
        <v>#N/A</v>
      </c>
      <c r="Q47" s="4"/>
      <c r="R47" t="str">
        <f t="shared" si="4"/>
        <v>?</v>
      </c>
      <c r="S47" t="str">
        <f t="shared" si="5"/>
        <v>#ff00f7</v>
      </c>
    </row>
    <row r="48" spans="10:28" x14ac:dyDescent="0.2">
      <c r="J48" s="13"/>
      <c r="K48" s="14">
        <f t="shared" si="3"/>
        <v>0</v>
      </c>
      <c r="M48" s="10"/>
      <c r="N48" s="2" t="e">
        <f t="shared" si="6"/>
        <v>#N/A</v>
      </c>
      <c r="O48" s="1" t="e">
        <f t="shared" si="7"/>
        <v>#N/A</v>
      </c>
      <c r="P48" s="4" t="e">
        <f t="shared" si="8"/>
        <v>#N/A</v>
      </c>
      <c r="Q48" s="4"/>
      <c r="R48" t="str">
        <f t="shared" si="4"/>
        <v>?</v>
      </c>
      <c r="S48" t="str">
        <f t="shared" si="5"/>
        <v>#ff00f7</v>
      </c>
    </row>
    <row r="49" spans="10:19" x14ac:dyDescent="0.2">
      <c r="J49" s="13"/>
      <c r="K49" s="14">
        <f t="shared" si="3"/>
        <v>0</v>
      </c>
      <c r="M49" s="10"/>
      <c r="N49" s="2" t="e">
        <f t="shared" si="6"/>
        <v>#N/A</v>
      </c>
      <c r="O49" s="1" t="e">
        <f t="shared" si="7"/>
        <v>#N/A</v>
      </c>
      <c r="P49" s="4" t="e">
        <f t="shared" si="8"/>
        <v>#N/A</v>
      </c>
      <c r="Q49" s="4"/>
      <c r="R49" t="str">
        <f t="shared" si="4"/>
        <v>?</v>
      </c>
      <c r="S49" t="str">
        <f t="shared" si="5"/>
        <v>#ff00f7</v>
      </c>
    </row>
    <row r="50" spans="10:19" x14ac:dyDescent="0.2">
      <c r="J50" s="13"/>
      <c r="K50" s="14">
        <f t="shared" si="3"/>
        <v>0</v>
      </c>
      <c r="L50" s="10"/>
      <c r="M50" s="10"/>
      <c r="N50" s="2" t="e">
        <f t="shared" si="6"/>
        <v>#N/A</v>
      </c>
      <c r="O50" s="1" t="e">
        <f t="shared" si="7"/>
        <v>#N/A</v>
      </c>
      <c r="P50" s="4" t="e">
        <f t="shared" si="8"/>
        <v>#N/A</v>
      </c>
      <c r="Q50" s="4"/>
      <c r="R50" t="str">
        <f t="shared" si="4"/>
        <v>?</v>
      </c>
      <c r="S50" t="str">
        <f t="shared" si="5"/>
        <v>#ff00f7</v>
      </c>
    </row>
  </sheetData>
  <conditionalFormatting sqref="R2:S50">
    <cfRule type="beginsWith" dxfId="2" priority="3" operator="beginsWith" text="green">
      <formula>LEFT(R2,LEN("green"))="green"</formula>
    </cfRule>
    <cfRule type="beginsWith" dxfId="1" priority="4" operator="beginsWith" text="grey">
      <formula>LEFT(R2,LEN("grey"))="grey"</formula>
    </cfRule>
    <cfRule type="beginsWith" dxfId="0" priority="5" operator="beginsWith" text="red">
      <formula>LEFT(R2,LEN("red"))="red"</formula>
    </cfRule>
  </conditionalFormatting>
  <dataValidations count="4">
    <dataValidation type="decimal" operator="notEqual" allowBlank="1" showInputMessage="1" showErrorMessage="1" sqref="V4:X5 J3:J50" xr:uid="{00000000-0002-0000-0100-000000000000}">
      <formula1>0</formula1>
    </dataValidation>
    <dataValidation type="custom" allowBlank="1" showInputMessage="1" showErrorMessage="1" errorTitle="target and origin are the same" error="The target node has to be different from the origin node" sqref="O2:O50" xr:uid="{00000000-0002-0000-0100-000001000000}">
      <formula1>N2</formula1>
    </dataValidation>
    <dataValidation type="decimal" errorStyle="warning" operator="notEqual" allowBlank="1" showInputMessage="1" showErrorMessage="1" errorTitle="Cannot be 0!" error="The volume of a flow cannot be equal to 0!" sqref="K2:K50" xr:uid="{00000000-0002-0000-0100-000002000000}">
      <formula1>0</formula1>
    </dataValidation>
    <dataValidation type="decimal" operator="notEqual" allowBlank="1" showInputMessage="1" showErrorMessage="1" errorTitle="Cannot be 0" error="The volume of a flow cannot be equal to 0!" sqref="J2" xr:uid="{00000000-0002-0000-0100-000003000000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OFFSET(nodes!L$1,MATCH(Read_me!$H$4,nodes!L$1:L$47,0)+1,0,COUNTA(OFFSET(nodes!L$1,MATCH(Read_me!$H$4,nodes!L$1:L$47,0)+1,0,9,1)),1)</xm:f>
          </x14:formula1>
          <xm:sqref>L2:M50</xm:sqref>
        </x14:dataValidation>
        <x14:dataValidation type="list" allowBlank="1" showInputMessage="1" showErrorMessage="1" xr:uid="{00000000-0002-0000-0100-000005000000}">
          <x14:formula1>
            <xm:f>OFFSET(nodes!A$1,MATCH(Read_me!$H$4,nodes!A$1:A$59,0)+1,0,COUNTA(OFFSET(nodes!A$1,MATCH(Read_me!$H$4,nodes!A$1:A$59,0)+1,0,9,1)),1)</xm:f>
          </x14:formula1>
          <xm:sqref>A2:I50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1"/>
  <sheetViews>
    <sheetView tabSelected="1" workbookViewId="0">
      <selection activeCell="F42" sqref="F42"/>
    </sheetView>
  </sheetViews>
  <sheetFormatPr baseColWidth="10" defaultColWidth="8.6640625" defaultRowHeight="15" x14ac:dyDescent="0.2"/>
  <cols>
    <col min="1" max="1" width="14.1640625" bestFit="1" customWidth="1"/>
    <col min="2" max="3" width="26.5" customWidth="1"/>
    <col min="4" max="6" width="17.1640625" customWidth="1"/>
    <col min="7" max="7" width="33" customWidth="1"/>
    <col min="8" max="8" width="31.6640625" bestFit="1" customWidth="1"/>
    <col min="9" max="9" width="28.1640625" bestFit="1" customWidth="1"/>
    <col min="10" max="16" width="8.6640625" customWidth="1"/>
    <col min="17" max="17" width="96.6640625" customWidth="1"/>
    <col min="18" max="19" width="8.6640625" customWidth="1"/>
    <col min="33" max="33" width="8.6640625" customWidth="1"/>
  </cols>
  <sheetData>
    <row r="1" spans="1:33" ht="16" thickBot="1" x14ac:dyDescent="0.25">
      <c r="A1" t="s">
        <v>63</v>
      </c>
      <c r="B1" t="s">
        <v>63</v>
      </c>
      <c r="C1" t="s">
        <v>63</v>
      </c>
      <c r="D1" t="s">
        <v>63</v>
      </c>
      <c r="E1" t="s">
        <v>63</v>
      </c>
      <c r="F1" t="s">
        <v>63</v>
      </c>
      <c r="G1" t="s">
        <v>63</v>
      </c>
      <c r="H1" t="s">
        <v>63</v>
      </c>
      <c r="I1" t="s">
        <v>63</v>
      </c>
      <c r="J1" t="s">
        <v>63</v>
      </c>
      <c r="K1" t="s">
        <v>63</v>
      </c>
      <c r="L1" t="s">
        <v>63</v>
      </c>
      <c r="M1" t="s">
        <v>63</v>
      </c>
      <c r="N1" t="s">
        <v>63</v>
      </c>
      <c r="O1" t="s">
        <v>63</v>
      </c>
      <c r="P1" t="s">
        <v>63</v>
      </c>
      <c r="Q1" t="s">
        <v>63</v>
      </c>
    </row>
    <row r="2" spans="1:33" ht="16" thickBot="1" x14ac:dyDescent="0.25">
      <c r="A2" s="15" t="s">
        <v>3</v>
      </c>
      <c r="B2" s="25" t="s">
        <v>4</v>
      </c>
      <c r="C2" s="50" t="s">
        <v>25</v>
      </c>
      <c r="D2" s="51" t="s">
        <v>5</v>
      </c>
      <c r="E2" s="59" t="s">
        <v>50</v>
      </c>
      <c r="F2" s="52" t="s">
        <v>29</v>
      </c>
      <c r="G2" s="53" t="s">
        <v>51</v>
      </c>
      <c r="H2" s="54" t="s">
        <v>6</v>
      </c>
      <c r="I2" s="55" t="s">
        <v>14</v>
      </c>
      <c r="J2" s="5" t="s">
        <v>26</v>
      </c>
      <c r="K2" s="5" t="s">
        <v>226</v>
      </c>
      <c r="L2" s="5" t="s">
        <v>231</v>
      </c>
      <c r="M2" s="5" t="s">
        <v>244</v>
      </c>
      <c r="N2" s="5" t="s">
        <v>245</v>
      </c>
      <c r="O2" s="5" t="s">
        <v>0</v>
      </c>
      <c r="P2" s="5" t="s">
        <v>1</v>
      </c>
      <c r="Q2" s="5" t="s">
        <v>270</v>
      </c>
      <c r="AG2" t="s">
        <v>62</v>
      </c>
    </row>
    <row r="3" spans="1:33" ht="16" x14ac:dyDescent="0.2">
      <c r="A3" s="16" t="s">
        <v>7</v>
      </c>
      <c r="B3" s="26" t="s">
        <v>9</v>
      </c>
      <c r="C3" s="36" t="s">
        <v>36</v>
      </c>
      <c r="D3" s="37" t="s">
        <v>37</v>
      </c>
      <c r="E3" s="42" t="s">
        <v>46</v>
      </c>
      <c r="F3" s="38" t="s">
        <v>56</v>
      </c>
      <c r="G3" s="42" t="s">
        <v>144</v>
      </c>
      <c r="H3" s="39" t="s">
        <v>49</v>
      </c>
      <c r="I3" s="40" t="s">
        <v>45</v>
      </c>
      <c r="L3" t="s">
        <v>15</v>
      </c>
      <c r="M3" t="s">
        <v>21</v>
      </c>
      <c r="N3" t="s">
        <v>18</v>
      </c>
      <c r="Q3" s="70" t="s">
        <v>249</v>
      </c>
      <c r="AG3" t="s">
        <v>63</v>
      </c>
    </row>
    <row r="4" spans="1:33" x14ac:dyDescent="0.2">
      <c r="A4" s="17" t="s">
        <v>42</v>
      </c>
      <c r="B4" s="22" t="s">
        <v>10</v>
      </c>
      <c r="C4" s="41" t="s">
        <v>75</v>
      </c>
      <c r="D4" s="27" t="s">
        <v>39</v>
      </c>
      <c r="E4" s="56" t="s">
        <v>54</v>
      </c>
      <c r="F4" s="61" t="s">
        <v>57</v>
      </c>
      <c r="G4" s="42" t="s">
        <v>145</v>
      </c>
      <c r="H4" s="43" t="s">
        <v>43</v>
      </c>
      <c r="I4" s="44" t="s">
        <v>13</v>
      </c>
      <c r="L4" t="s">
        <v>47</v>
      </c>
      <c r="M4" t="s">
        <v>22</v>
      </c>
      <c r="N4" t="s">
        <v>19</v>
      </c>
      <c r="Q4" s="9" t="s">
        <v>275</v>
      </c>
      <c r="AG4" t="s">
        <v>64</v>
      </c>
    </row>
    <row r="5" spans="1:33" ht="16" thickBot="1" x14ac:dyDescent="0.25">
      <c r="A5" s="17" t="s">
        <v>8</v>
      </c>
      <c r="B5" s="22" t="s">
        <v>11</v>
      </c>
      <c r="C5" s="41" t="s">
        <v>74</v>
      </c>
      <c r="D5" s="27" t="s">
        <v>38</v>
      </c>
      <c r="E5" s="42" t="s">
        <v>55</v>
      </c>
      <c r="F5" s="62" t="s">
        <v>58</v>
      </c>
      <c r="G5" s="62" t="s">
        <v>146</v>
      </c>
      <c r="H5" s="43" t="s">
        <v>44</v>
      </c>
      <c r="I5" s="45"/>
      <c r="L5" t="s">
        <v>48</v>
      </c>
      <c r="M5" t="s">
        <v>17</v>
      </c>
      <c r="N5" t="s">
        <v>20</v>
      </c>
      <c r="Q5" s="9" t="s">
        <v>268</v>
      </c>
      <c r="AG5" t="s">
        <v>65</v>
      </c>
    </row>
    <row r="6" spans="1:33" x14ac:dyDescent="0.2">
      <c r="A6" s="17" t="s">
        <v>35</v>
      </c>
      <c r="B6" s="23"/>
      <c r="C6" s="46"/>
      <c r="D6" s="27" t="s">
        <v>40</v>
      </c>
      <c r="E6" s="56"/>
      <c r="F6" s="30" t="s">
        <v>59</v>
      </c>
      <c r="G6" s="62" t="s">
        <v>12</v>
      </c>
      <c r="H6" s="43" t="s">
        <v>52</v>
      </c>
      <c r="I6" s="47"/>
      <c r="L6" t="s">
        <v>16</v>
      </c>
      <c r="Q6" s="9" t="s">
        <v>274</v>
      </c>
      <c r="AG6" t="s">
        <v>66</v>
      </c>
    </row>
    <row r="7" spans="1:33" x14ac:dyDescent="0.2">
      <c r="A7" s="17" t="s">
        <v>53</v>
      </c>
      <c r="B7" s="23"/>
      <c r="C7" s="46"/>
      <c r="D7" s="27" t="s">
        <v>41</v>
      </c>
      <c r="E7" s="56"/>
      <c r="F7" s="30"/>
      <c r="G7" s="62"/>
      <c r="H7" s="43" t="s">
        <v>60</v>
      </c>
      <c r="I7" s="44"/>
      <c r="L7" t="s">
        <v>17</v>
      </c>
      <c r="Q7" s="9" t="s">
        <v>262</v>
      </c>
      <c r="AG7" t="s">
        <v>279</v>
      </c>
    </row>
    <row r="8" spans="1:33" ht="16" thickBot="1" x14ac:dyDescent="0.25">
      <c r="A8" s="17" t="s">
        <v>73</v>
      </c>
      <c r="B8" s="23"/>
      <c r="C8" s="46"/>
      <c r="D8" s="27"/>
      <c r="E8" s="56"/>
      <c r="F8" s="30"/>
      <c r="G8" s="60"/>
      <c r="H8" s="63" t="s">
        <v>100</v>
      </c>
      <c r="I8" s="48"/>
      <c r="Q8" s="9" t="s">
        <v>251</v>
      </c>
    </row>
    <row r="9" spans="1:33" ht="23" x14ac:dyDescent="0.2">
      <c r="A9" s="18"/>
      <c r="B9" s="23"/>
      <c r="C9" s="46"/>
      <c r="D9" s="27"/>
      <c r="E9" s="56"/>
      <c r="F9" s="38"/>
      <c r="G9" s="60"/>
      <c r="H9" s="63" t="s">
        <v>156</v>
      </c>
      <c r="I9" s="49"/>
    </row>
    <row r="10" spans="1:33" ht="23" x14ac:dyDescent="0.2">
      <c r="A10" s="19"/>
      <c r="B10" s="23"/>
      <c r="C10" s="24"/>
      <c r="D10" s="28"/>
      <c r="E10" s="57"/>
      <c r="F10" s="32"/>
      <c r="G10" s="31"/>
      <c r="H10" s="21"/>
      <c r="I10" s="35"/>
    </row>
    <row r="11" spans="1:33" ht="23" x14ac:dyDescent="0.2">
      <c r="A11" s="18"/>
      <c r="B11" s="23"/>
      <c r="C11" s="24"/>
      <c r="D11" s="29"/>
      <c r="E11" s="58"/>
      <c r="F11" s="33"/>
      <c r="G11" s="34"/>
      <c r="H11" s="20"/>
      <c r="I11" s="35"/>
    </row>
    <row r="13" spans="1:33" ht="16" thickBot="1" x14ac:dyDescent="0.25">
      <c r="A13" t="s">
        <v>173</v>
      </c>
      <c r="B13" t="s">
        <v>173</v>
      </c>
      <c r="C13" t="s">
        <v>173</v>
      </c>
      <c r="D13" t="s">
        <v>173</v>
      </c>
      <c r="E13" t="s">
        <v>173</v>
      </c>
      <c r="F13" t="s">
        <v>173</v>
      </c>
      <c r="G13" t="s">
        <v>173</v>
      </c>
      <c r="H13" t="s">
        <v>173</v>
      </c>
      <c r="I13" t="s">
        <v>173</v>
      </c>
      <c r="J13" t="s">
        <v>173</v>
      </c>
      <c r="K13" t="s">
        <v>173</v>
      </c>
      <c r="L13" t="s">
        <v>173</v>
      </c>
      <c r="M13" t="s">
        <v>173</v>
      </c>
      <c r="N13" t="s">
        <v>173</v>
      </c>
      <c r="O13" t="s">
        <v>173</v>
      </c>
      <c r="P13" t="s">
        <v>173</v>
      </c>
      <c r="Q13" t="s">
        <v>173</v>
      </c>
    </row>
    <row r="14" spans="1:33" ht="16" thickBot="1" x14ac:dyDescent="0.25">
      <c r="A14" s="15" t="s">
        <v>76</v>
      </c>
      <c r="B14" s="25" t="s">
        <v>77</v>
      </c>
      <c r="C14" s="50" t="s">
        <v>25</v>
      </c>
      <c r="D14" s="51" t="s">
        <v>78</v>
      </c>
      <c r="E14" s="59" t="s">
        <v>79</v>
      </c>
      <c r="F14" s="52" t="s">
        <v>80</v>
      </c>
      <c r="G14" s="53" t="s">
        <v>108</v>
      </c>
      <c r="H14" s="54" t="s">
        <v>109</v>
      </c>
      <c r="I14" s="55" t="s">
        <v>110</v>
      </c>
      <c r="J14" s="5" t="s">
        <v>227</v>
      </c>
      <c r="K14" s="5" t="s">
        <v>228</v>
      </c>
      <c r="L14" s="5" t="s">
        <v>238</v>
      </c>
      <c r="M14" s="5" t="s">
        <v>237</v>
      </c>
      <c r="N14" s="5" t="s">
        <v>229</v>
      </c>
      <c r="O14" s="5" t="s">
        <v>235</v>
      </c>
      <c r="P14" s="5" t="s">
        <v>236</v>
      </c>
      <c r="Q14" t="s">
        <v>255</v>
      </c>
    </row>
    <row r="15" spans="1:33" x14ac:dyDescent="0.2">
      <c r="A15" s="17" t="s">
        <v>81</v>
      </c>
      <c r="B15" s="26" t="s">
        <v>82</v>
      </c>
      <c r="C15" s="41" t="s">
        <v>83</v>
      </c>
      <c r="D15" s="37" t="s">
        <v>84</v>
      </c>
      <c r="E15" s="42" t="s">
        <v>85</v>
      </c>
      <c r="F15" s="38" t="s">
        <v>208</v>
      </c>
      <c r="G15" s="42" t="s">
        <v>147</v>
      </c>
      <c r="H15" s="39" t="s">
        <v>104</v>
      </c>
      <c r="I15" s="40" t="s">
        <v>106</v>
      </c>
      <c r="L15" t="s">
        <v>111</v>
      </c>
      <c r="M15" t="s">
        <v>246</v>
      </c>
      <c r="N15" t="s">
        <v>112</v>
      </c>
      <c r="Q15" s="9" t="s">
        <v>256</v>
      </c>
    </row>
    <row r="16" spans="1:33" x14ac:dyDescent="0.2">
      <c r="A16" s="17" t="s">
        <v>86</v>
      </c>
      <c r="B16" s="22" t="s">
        <v>87</v>
      </c>
      <c r="C16" s="41" t="s">
        <v>188</v>
      </c>
      <c r="D16" s="27" t="s">
        <v>39</v>
      </c>
      <c r="E16" s="56" t="s">
        <v>88</v>
      </c>
      <c r="F16" s="62" t="s">
        <v>207</v>
      </c>
      <c r="G16" s="42" t="s">
        <v>148</v>
      </c>
      <c r="H16" s="43" t="s">
        <v>101</v>
      </c>
      <c r="I16" s="44" t="s">
        <v>107</v>
      </c>
      <c r="L16" t="s">
        <v>113</v>
      </c>
      <c r="M16" t="s">
        <v>247</v>
      </c>
      <c r="N16" t="s">
        <v>114</v>
      </c>
      <c r="Q16" s="9" t="s">
        <v>276</v>
      </c>
    </row>
    <row r="17" spans="1:17" ht="16" thickBot="1" x14ac:dyDescent="0.25">
      <c r="A17" s="17" t="s">
        <v>89</v>
      </c>
      <c r="B17" s="22" t="s">
        <v>90</v>
      </c>
      <c r="C17" s="41" t="s">
        <v>95</v>
      </c>
      <c r="D17" s="27" t="s">
        <v>91</v>
      </c>
      <c r="E17" s="42" t="s">
        <v>92</v>
      </c>
      <c r="F17" s="62" t="s">
        <v>93</v>
      </c>
      <c r="G17" s="62" t="s">
        <v>149</v>
      </c>
      <c r="H17" s="43" t="s">
        <v>102</v>
      </c>
      <c r="I17" s="45"/>
      <c r="L17" t="s">
        <v>115</v>
      </c>
      <c r="M17" t="s">
        <v>248</v>
      </c>
      <c r="N17" t="s">
        <v>116</v>
      </c>
      <c r="Q17" s="9" t="s">
        <v>267</v>
      </c>
    </row>
    <row r="18" spans="1:17" x14ac:dyDescent="0.2">
      <c r="A18" s="17" t="s">
        <v>94</v>
      </c>
      <c r="B18" s="23"/>
      <c r="C18" s="41"/>
      <c r="D18" s="27" t="s">
        <v>96</v>
      </c>
      <c r="E18" s="56"/>
      <c r="F18" s="38" t="s">
        <v>209</v>
      </c>
      <c r="G18" s="62" t="s">
        <v>196</v>
      </c>
      <c r="H18" s="43" t="s">
        <v>105</v>
      </c>
      <c r="I18" s="47"/>
      <c r="L18" t="s">
        <v>117</v>
      </c>
      <c r="Q18" s="9" t="s">
        <v>273</v>
      </c>
    </row>
    <row r="19" spans="1:17" x14ac:dyDescent="0.2">
      <c r="A19" s="17" t="s">
        <v>97</v>
      </c>
      <c r="B19" s="23"/>
      <c r="C19" s="46"/>
      <c r="D19" s="27" t="s">
        <v>98</v>
      </c>
      <c r="E19" s="56"/>
      <c r="F19" s="62"/>
      <c r="G19" s="62"/>
      <c r="H19" s="43" t="s">
        <v>314</v>
      </c>
      <c r="I19" s="44"/>
      <c r="L19" t="s">
        <v>118</v>
      </c>
      <c r="Q19" s="9" t="s">
        <v>261</v>
      </c>
    </row>
    <row r="20" spans="1:17" ht="16" thickBot="1" x14ac:dyDescent="0.25">
      <c r="A20" s="17" t="s">
        <v>99</v>
      </c>
      <c r="B20" s="23"/>
      <c r="C20" s="46"/>
      <c r="D20" s="27"/>
      <c r="E20" s="56"/>
      <c r="F20" s="38"/>
      <c r="G20" s="38"/>
      <c r="H20" s="63" t="s">
        <v>103</v>
      </c>
      <c r="I20" s="48"/>
      <c r="Q20" s="9" t="s">
        <v>263</v>
      </c>
    </row>
    <row r="21" spans="1:17" ht="23" x14ac:dyDescent="0.2">
      <c r="A21" s="18"/>
      <c r="B21" s="23"/>
      <c r="C21" s="46"/>
      <c r="D21" s="27"/>
      <c r="E21" s="56"/>
      <c r="F21" s="38"/>
      <c r="G21" s="64"/>
      <c r="H21" s="63" t="s">
        <v>157</v>
      </c>
      <c r="I21" s="49"/>
    </row>
    <row r="22" spans="1:17" ht="23" x14ac:dyDescent="0.2">
      <c r="A22" s="18"/>
      <c r="B22" s="23"/>
      <c r="C22" s="24"/>
      <c r="D22" s="27"/>
      <c r="E22" s="56"/>
      <c r="F22" s="38"/>
      <c r="G22" s="65"/>
      <c r="H22" s="20"/>
      <c r="I22" s="35"/>
    </row>
    <row r="23" spans="1:17" ht="23" x14ac:dyDescent="0.2">
      <c r="A23" s="18"/>
      <c r="B23" s="23"/>
      <c r="C23" s="24"/>
      <c r="D23" s="66"/>
      <c r="E23" s="67"/>
      <c r="F23" s="68"/>
      <c r="G23" s="34"/>
      <c r="H23" s="20"/>
      <c r="I23" s="35"/>
    </row>
    <row r="25" spans="1:17" ht="16" thickBot="1" x14ac:dyDescent="0.25">
      <c r="A25" t="s">
        <v>66</v>
      </c>
      <c r="B25" t="s">
        <v>66</v>
      </c>
      <c r="C25" t="s">
        <v>66</v>
      </c>
      <c r="D25" t="s">
        <v>66</v>
      </c>
      <c r="E25" t="s">
        <v>66</v>
      </c>
      <c r="F25" t="s">
        <v>66</v>
      </c>
      <c r="G25" t="s">
        <v>66</v>
      </c>
      <c r="H25" t="s">
        <v>66</v>
      </c>
      <c r="I25" t="s">
        <v>66</v>
      </c>
      <c r="J25" t="s">
        <v>66</v>
      </c>
      <c r="K25" t="s">
        <v>66</v>
      </c>
      <c r="L25" t="s">
        <v>66</v>
      </c>
      <c r="M25" t="s">
        <v>66</v>
      </c>
      <c r="N25" t="s">
        <v>66</v>
      </c>
      <c r="O25" t="s">
        <v>66</v>
      </c>
      <c r="P25" t="s">
        <v>66</v>
      </c>
      <c r="Q25" t="s">
        <v>66</v>
      </c>
    </row>
    <row r="26" spans="1:17" ht="16" thickBot="1" x14ac:dyDescent="0.25">
      <c r="A26" s="15" t="s">
        <v>67</v>
      </c>
      <c r="B26" s="25" t="s">
        <v>120</v>
      </c>
      <c r="C26" s="50" t="s">
        <v>123</v>
      </c>
      <c r="D26" s="51" t="s">
        <v>127</v>
      </c>
      <c r="E26" s="59" t="s">
        <v>133</v>
      </c>
      <c r="F26" s="52" t="s">
        <v>29</v>
      </c>
      <c r="G26" s="53" t="s">
        <v>139</v>
      </c>
      <c r="H26" s="54" t="s">
        <v>172</v>
      </c>
      <c r="I26" s="55" t="s">
        <v>160</v>
      </c>
      <c r="J26" s="5" t="s">
        <v>26</v>
      </c>
      <c r="K26" s="5" t="s">
        <v>226</v>
      </c>
      <c r="L26" s="5" t="s">
        <v>161</v>
      </c>
      <c r="M26" s="5" t="s">
        <v>232</v>
      </c>
      <c r="N26" s="5" t="s">
        <v>230</v>
      </c>
      <c r="O26" s="5" t="s">
        <v>233</v>
      </c>
      <c r="P26" s="5" t="s">
        <v>234</v>
      </c>
      <c r="Q26" t="s">
        <v>254</v>
      </c>
    </row>
    <row r="27" spans="1:17" x14ac:dyDescent="0.2">
      <c r="A27" s="16" t="s">
        <v>68</v>
      </c>
      <c r="B27" s="26" t="s">
        <v>122</v>
      </c>
      <c r="C27" s="36" t="s">
        <v>124</v>
      </c>
      <c r="D27" s="37" t="s">
        <v>128</v>
      </c>
      <c r="E27" s="42" t="s">
        <v>134</v>
      </c>
      <c r="F27" s="38" t="s">
        <v>205</v>
      </c>
      <c r="G27" s="42" t="s">
        <v>141</v>
      </c>
      <c r="H27" s="39" t="s">
        <v>49</v>
      </c>
      <c r="I27" s="40" t="s">
        <v>158</v>
      </c>
      <c r="L27" t="s">
        <v>162</v>
      </c>
      <c r="M27" t="s">
        <v>170</v>
      </c>
      <c r="N27" t="s">
        <v>169</v>
      </c>
      <c r="Q27" s="9" t="s">
        <v>257</v>
      </c>
    </row>
    <row r="28" spans="1:17" x14ac:dyDescent="0.2">
      <c r="A28" s="17" t="s">
        <v>69</v>
      </c>
      <c r="B28" s="22" t="s">
        <v>194</v>
      </c>
      <c r="C28" s="41" t="s">
        <v>126</v>
      </c>
      <c r="D28" s="27" t="s">
        <v>129</v>
      </c>
      <c r="E28" s="56" t="s">
        <v>135</v>
      </c>
      <c r="F28" s="62" t="s">
        <v>206</v>
      </c>
      <c r="G28" s="42" t="s">
        <v>142</v>
      </c>
      <c r="H28" s="69" t="s">
        <v>150</v>
      </c>
      <c r="I28" s="44" t="s">
        <v>159</v>
      </c>
      <c r="L28" t="s">
        <v>166</v>
      </c>
      <c r="M28" t="s">
        <v>171</v>
      </c>
      <c r="N28" t="s">
        <v>167</v>
      </c>
      <c r="Q28" s="9" t="s">
        <v>277</v>
      </c>
    </row>
    <row r="29" spans="1:17" ht="16" thickBot="1" x14ac:dyDescent="0.25">
      <c r="A29" s="17" t="s">
        <v>70</v>
      </c>
      <c r="B29" s="22" t="s">
        <v>121</v>
      </c>
      <c r="C29" s="41" t="s">
        <v>125</v>
      </c>
      <c r="D29" s="27" t="s">
        <v>130</v>
      </c>
      <c r="E29" s="42" t="s">
        <v>136</v>
      </c>
      <c r="F29" s="62" t="s">
        <v>137</v>
      </c>
      <c r="G29" s="62" t="s">
        <v>143</v>
      </c>
      <c r="H29" s="69" t="s">
        <v>151</v>
      </c>
      <c r="I29" s="45"/>
      <c r="L29" t="s">
        <v>163</v>
      </c>
      <c r="M29" t="s">
        <v>165</v>
      </c>
      <c r="N29" t="s">
        <v>168</v>
      </c>
      <c r="Q29" s="9" t="s">
        <v>266</v>
      </c>
    </row>
    <row r="30" spans="1:17" x14ac:dyDescent="0.2">
      <c r="A30" s="17" t="s">
        <v>71</v>
      </c>
      <c r="B30" s="23"/>
      <c r="C30" s="46"/>
      <c r="D30" s="27" t="s">
        <v>131</v>
      </c>
      <c r="E30" s="56"/>
      <c r="F30" s="38" t="s">
        <v>138</v>
      </c>
      <c r="G30" s="62" t="s">
        <v>140</v>
      </c>
      <c r="H30" s="43" t="s">
        <v>152</v>
      </c>
      <c r="I30" s="47"/>
      <c r="L30" t="s">
        <v>164</v>
      </c>
      <c r="Q30" s="9" t="s">
        <v>272</v>
      </c>
    </row>
    <row r="31" spans="1:17" x14ac:dyDescent="0.2">
      <c r="A31" s="17" t="s">
        <v>72</v>
      </c>
      <c r="B31" s="23"/>
      <c r="C31" s="46"/>
      <c r="D31" s="27" t="s">
        <v>132</v>
      </c>
      <c r="E31" s="56"/>
      <c r="F31" s="30"/>
      <c r="G31" s="62"/>
      <c r="H31" s="43" t="s">
        <v>153</v>
      </c>
      <c r="I31" s="44"/>
      <c r="L31" t="s">
        <v>165</v>
      </c>
      <c r="Q31" s="9" t="s">
        <v>260</v>
      </c>
    </row>
    <row r="32" spans="1:17" ht="16" thickBot="1" x14ac:dyDescent="0.25">
      <c r="A32" s="17" t="s">
        <v>119</v>
      </c>
      <c r="B32" s="23"/>
      <c r="C32" s="46"/>
      <c r="D32" s="27"/>
      <c r="E32" s="56"/>
      <c r="F32" s="30"/>
      <c r="G32" s="60"/>
      <c r="H32" s="63" t="s">
        <v>154</v>
      </c>
      <c r="I32" s="48"/>
      <c r="Q32" s="9" t="s">
        <v>264</v>
      </c>
    </row>
    <row r="33" spans="1:17" ht="23" x14ac:dyDescent="0.2">
      <c r="A33" s="18"/>
      <c r="B33" s="23"/>
      <c r="C33" s="46"/>
      <c r="D33" s="27"/>
      <c r="E33" s="56"/>
      <c r="F33" s="38"/>
      <c r="G33" s="60"/>
      <c r="H33" s="63" t="s">
        <v>155</v>
      </c>
      <c r="I33" s="49"/>
    </row>
    <row r="34" spans="1:17" ht="23" x14ac:dyDescent="0.2">
      <c r="A34" s="19"/>
      <c r="B34" s="23"/>
      <c r="C34" s="24"/>
      <c r="D34" s="28"/>
      <c r="E34" s="57"/>
      <c r="F34" s="32"/>
      <c r="G34" s="31"/>
      <c r="H34" s="21"/>
      <c r="I34" s="35"/>
    </row>
    <row r="35" spans="1:17" ht="23" x14ac:dyDescent="0.2">
      <c r="A35" s="18"/>
      <c r="B35" s="23"/>
      <c r="C35" s="24"/>
      <c r="D35" s="29"/>
      <c r="E35" s="58"/>
      <c r="F35" s="33"/>
      <c r="G35" s="34"/>
      <c r="H35" s="20"/>
      <c r="I35" s="35"/>
    </row>
    <row r="37" spans="1:17" ht="16" thickBot="1" x14ac:dyDescent="0.25">
      <c r="A37" t="s">
        <v>64</v>
      </c>
      <c r="B37" t="s">
        <v>64</v>
      </c>
      <c r="C37" t="s">
        <v>64</v>
      </c>
      <c r="D37" t="s">
        <v>64</v>
      </c>
      <c r="E37" t="s">
        <v>64</v>
      </c>
      <c r="F37" t="s">
        <v>64</v>
      </c>
      <c r="G37" t="s">
        <v>64</v>
      </c>
      <c r="H37" t="s">
        <v>64</v>
      </c>
      <c r="I37" t="s">
        <v>64</v>
      </c>
      <c r="J37" t="s">
        <v>64</v>
      </c>
      <c r="K37" t="s">
        <v>64</v>
      </c>
      <c r="L37" t="s">
        <v>64</v>
      </c>
      <c r="M37" t="s">
        <v>64</v>
      </c>
      <c r="N37" t="s">
        <v>64</v>
      </c>
      <c r="O37" t="s">
        <v>64</v>
      </c>
      <c r="P37" t="s">
        <v>64</v>
      </c>
      <c r="Q37" t="s">
        <v>64</v>
      </c>
    </row>
    <row r="38" spans="1:17" ht="16" thickBot="1" x14ac:dyDescent="0.25">
      <c r="A38" s="15" t="s">
        <v>3</v>
      </c>
      <c r="B38" s="25" t="s">
        <v>174</v>
      </c>
      <c r="C38" s="50" t="s">
        <v>25</v>
      </c>
      <c r="D38" s="51" t="s">
        <v>175</v>
      </c>
      <c r="E38" s="59" t="s">
        <v>176</v>
      </c>
      <c r="F38" s="52" t="s">
        <v>80</v>
      </c>
      <c r="G38" s="53" t="s">
        <v>177</v>
      </c>
      <c r="H38" s="54" t="s">
        <v>178</v>
      </c>
      <c r="I38" s="55" t="s">
        <v>179</v>
      </c>
      <c r="J38" s="5" t="s">
        <v>26</v>
      </c>
      <c r="K38" s="5" t="s">
        <v>226</v>
      </c>
      <c r="L38" s="5" t="s">
        <v>239</v>
      </c>
      <c r="M38" s="5" t="s">
        <v>240</v>
      </c>
      <c r="N38" s="5" t="s">
        <v>241</v>
      </c>
      <c r="O38" s="5" t="s">
        <v>242</v>
      </c>
      <c r="P38" s="5" t="s">
        <v>243</v>
      </c>
      <c r="Q38" t="s">
        <v>253</v>
      </c>
    </row>
    <row r="39" spans="1:17" x14ac:dyDescent="0.2">
      <c r="A39" s="16" t="s">
        <v>7</v>
      </c>
      <c r="B39" s="26" t="s">
        <v>186</v>
      </c>
      <c r="C39" s="36" t="s">
        <v>199</v>
      </c>
      <c r="D39" s="37" t="s">
        <v>189</v>
      </c>
      <c r="E39" s="42" t="s">
        <v>346</v>
      </c>
      <c r="F39" s="38" t="s">
        <v>204</v>
      </c>
      <c r="G39" s="42" t="s">
        <v>192</v>
      </c>
      <c r="H39" s="39" t="s">
        <v>49</v>
      </c>
      <c r="I39" s="40" t="s">
        <v>215</v>
      </c>
      <c r="L39" t="s">
        <v>216</v>
      </c>
      <c r="M39" t="s">
        <v>224</v>
      </c>
      <c r="N39" t="s">
        <v>221</v>
      </c>
      <c r="Q39" s="9" t="s">
        <v>258</v>
      </c>
    </row>
    <row r="40" spans="1:17" x14ac:dyDescent="0.2">
      <c r="A40" s="17" t="s">
        <v>180</v>
      </c>
      <c r="B40" s="22" t="s">
        <v>193</v>
      </c>
      <c r="C40" s="41" t="s">
        <v>187</v>
      </c>
      <c r="D40" s="27" t="s">
        <v>129</v>
      </c>
      <c r="E40" s="56" t="s">
        <v>201</v>
      </c>
      <c r="F40" s="62" t="s">
        <v>203</v>
      </c>
      <c r="G40" s="42" t="s">
        <v>185</v>
      </c>
      <c r="H40" s="69" t="s">
        <v>210</v>
      </c>
      <c r="I40" s="44" t="s">
        <v>214</v>
      </c>
      <c r="L40" t="s">
        <v>218</v>
      </c>
      <c r="M40" t="s">
        <v>225</v>
      </c>
      <c r="N40" t="s">
        <v>222</v>
      </c>
      <c r="Q40" s="9" t="s">
        <v>278</v>
      </c>
    </row>
    <row r="41" spans="1:17" ht="16" thickBot="1" x14ac:dyDescent="0.25">
      <c r="A41" s="17" t="s">
        <v>181</v>
      </c>
      <c r="B41" s="22" t="s">
        <v>184</v>
      </c>
      <c r="C41" s="41" t="s">
        <v>345</v>
      </c>
      <c r="D41" s="27" t="s">
        <v>38</v>
      </c>
      <c r="E41" s="56" t="s">
        <v>200</v>
      </c>
      <c r="F41" s="38" t="s">
        <v>202</v>
      </c>
      <c r="G41" s="62" t="s">
        <v>197</v>
      </c>
      <c r="H41" s="69" t="s">
        <v>211</v>
      </c>
      <c r="I41" s="45"/>
      <c r="L41" t="s">
        <v>219</v>
      </c>
      <c r="M41" t="s">
        <v>217</v>
      </c>
      <c r="N41" t="s">
        <v>223</v>
      </c>
      <c r="Q41" s="9" t="s">
        <v>269</v>
      </c>
    </row>
    <row r="42" spans="1:17" x14ac:dyDescent="0.2">
      <c r="A42" s="17" t="s">
        <v>183</v>
      </c>
      <c r="B42" s="23"/>
      <c r="C42" s="46"/>
      <c r="D42" s="27" t="s">
        <v>190</v>
      </c>
      <c r="E42" s="56"/>
      <c r="F42" s="38" t="s">
        <v>198</v>
      </c>
      <c r="G42" s="62" t="s">
        <v>195</v>
      </c>
      <c r="H42" s="43" t="s">
        <v>212</v>
      </c>
      <c r="I42" s="47"/>
      <c r="L42" t="s">
        <v>220</v>
      </c>
      <c r="Q42" s="9" t="s">
        <v>271</v>
      </c>
    </row>
    <row r="43" spans="1:17" x14ac:dyDescent="0.2">
      <c r="A43" s="17" t="s">
        <v>182</v>
      </c>
      <c r="B43" s="23"/>
      <c r="C43" s="46"/>
      <c r="D43" s="27" t="s">
        <v>191</v>
      </c>
      <c r="E43" s="56"/>
      <c r="F43" s="30"/>
      <c r="G43" s="62"/>
      <c r="H43" s="43" t="s">
        <v>153</v>
      </c>
      <c r="I43" s="44"/>
      <c r="L43" t="s">
        <v>217</v>
      </c>
      <c r="Q43" s="9" t="s">
        <v>259</v>
      </c>
    </row>
    <row r="44" spans="1:17" ht="16" thickBot="1" x14ac:dyDescent="0.25">
      <c r="A44" s="17" t="s">
        <v>344</v>
      </c>
      <c r="B44" s="23"/>
      <c r="C44" s="46"/>
      <c r="D44" s="27"/>
      <c r="E44" s="56"/>
      <c r="F44" s="30"/>
      <c r="G44" s="60"/>
      <c r="H44" s="63" t="s">
        <v>213</v>
      </c>
      <c r="I44" s="48"/>
      <c r="Q44" s="9" t="s">
        <v>265</v>
      </c>
    </row>
    <row r="45" spans="1:17" ht="23" x14ac:dyDescent="0.2">
      <c r="A45" s="18"/>
      <c r="B45" s="23"/>
      <c r="C45" s="46"/>
      <c r="D45" s="27"/>
      <c r="E45" s="56"/>
      <c r="F45" s="38"/>
      <c r="G45" s="60"/>
      <c r="H45" s="63" t="s">
        <v>343</v>
      </c>
      <c r="I45" s="49"/>
    </row>
    <row r="46" spans="1:17" ht="23" x14ac:dyDescent="0.2">
      <c r="A46" s="19"/>
      <c r="B46" s="23"/>
      <c r="C46" s="24"/>
      <c r="D46" s="28"/>
      <c r="E46" s="57"/>
      <c r="F46" s="32"/>
      <c r="G46" s="31"/>
      <c r="H46" s="21"/>
      <c r="I46" s="35"/>
    </row>
    <row r="47" spans="1:17" ht="23" x14ac:dyDescent="0.2">
      <c r="A47" s="18"/>
      <c r="B47" s="23"/>
      <c r="C47" s="24"/>
      <c r="D47" s="29"/>
      <c r="E47" s="58"/>
      <c r="F47" s="33"/>
      <c r="G47" s="34"/>
      <c r="H47" s="20"/>
      <c r="I47" s="35"/>
    </row>
    <row r="49" spans="1:17" ht="16" thickBot="1" x14ac:dyDescent="0.25">
      <c r="A49" t="s">
        <v>279</v>
      </c>
      <c r="B49" t="s">
        <v>279</v>
      </c>
      <c r="C49" t="s">
        <v>279</v>
      </c>
      <c r="D49" t="s">
        <v>279</v>
      </c>
      <c r="E49" t="s">
        <v>279</v>
      </c>
      <c r="F49" t="s">
        <v>279</v>
      </c>
      <c r="G49" t="s">
        <v>279</v>
      </c>
      <c r="H49" t="s">
        <v>279</v>
      </c>
      <c r="I49" t="s">
        <v>279</v>
      </c>
      <c r="J49" t="s">
        <v>279</v>
      </c>
      <c r="K49" t="s">
        <v>279</v>
      </c>
      <c r="L49" t="s">
        <v>279</v>
      </c>
      <c r="M49" t="s">
        <v>279</v>
      </c>
      <c r="N49" t="s">
        <v>279</v>
      </c>
      <c r="O49" t="s">
        <v>279</v>
      </c>
      <c r="P49" t="s">
        <v>279</v>
      </c>
      <c r="Q49" t="s">
        <v>279</v>
      </c>
    </row>
    <row r="50" spans="1:17" ht="16" thickBot="1" x14ac:dyDescent="0.25">
      <c r="A50" s="15" t="s">
        <v>287</v>
      </c>
      <c r="B50" s="25" t="s">
        <v>288</v>
      </c>
      <c r="C50" s="50" t="s">
        <v>292</v>
      </c>
      <c r="D50" s="51" t="s">
        <v>296</v>
      </c>
      <c r="E50" s="59" t="s">
        <v>302</v>
      </c>
      <c r="F50" s="52" t="s">
        <v>80</v>
      </c>
      <c r="G50" s="53" t="s">
        <v>307</v>
      </c>
      <c r="H50" s="54" t="s">
        <v>109</v>
      </c>
      <c r="I50" s="55" t="s">
        <v>316</v>
      </c>
      <c r="J50" s="5" t="s">
        <v>319</v>
      </c>
      <c r="K50" s="5" t="s">
        <v>320</v>
      </c>
      <c r="L50" s="5" t="s">
        <v>321</v>
      </c>
      <c r="M50" s="5" t="s">
        <v>322</v>
      </c>
      <c r="N50" s="5" t="s">
        <v>333</v>
      </c>
      <c r="O50" s="5" t="s">
        <v>334</v>
      </c>
      <c r="P50" s="5" t="s">
        <v>335</v>
      </c>
      <c r="Q50" t="s">
        <v>338</v>
      </c>
    </row>
    <row r="51" spans="1:17" x14ac:dyDescent="0.2">
      <c r="A51" s="17" t="s">
        <v>280</v>
      </c>
      <c r="B51" s="26" t="s">
        <v>289</v>
      </c>
      <c r="C51" s="41" t="s">
        <v>293</v>
      </c>
      <c r="D51" s="37" t="s">
        <v>297</v>
      </c>
      <c r="E51" s="42" t="s">
        <v>299</v>
      </c>
      <c r="F51" s="38" t="s">
        <v>303</v>
      </c>
      <c r="G51" s="42" t="s">
        <v>308</v>
      </c>
      <c r="H51" s="39" t="s">
        <v>312</v>
      </c>
      <c r="I51" s="40" t="s">
        <v>317</v>
      </c>
      <c r="L51" t="s">
        <v>326</v>
      </c>
      <c r="M51" t="s">
        <v>323</v>
      </c>
      <c r="N51" t="s">
        <v>330</v>
      </c>
      <c r="Q51" s="9" t="s">
        <v>336</v>
      </c>
    </row>
    <row r="52" spans="1:17" x14ac:dyDescent="0.2">
      <c r="A52" s="17" t="s">
        <v>281</v>
      </c>
      <c r="B52" s="22" t="s">
        <v>290</v>
      </c>
      <c r="C52" s="41" t="s">
        <v>294</v>
      </c>
      <c r="D52" s="27" t="s">
        <v>39</v>
      </c>
      <c r="E52" s="56" t="s">
        <v>300</v>
      </c>
      <c r="F52" s="62" t="s">
        <v>304</v>
      </c>
      <c r="G52" s="42" t="s">
        <v>309</v>
      </c>
      <c r="H52" s="17" t="s">
        <v>285</v>
      </c>
      <c r="I52" s="44" t="s">
        <v>318</v>
      </c>
      <c r="L52" t="s">
        <v>327</v>
      </c>
      <c r="M52" t="s">
        <v>324</v>
      </c>
      <c r="N52" t="s">
        <v>331</v>
      </c>
      <c r="Q52" s="9" t="s">
        <v>337</v>
      </c>
    </row>
    <row r="53" spans="1:17" ht="16" thickBot="1" x14ac:dyDescent="0.25">
      <c r="A53" s="17" t="s">
        <v>282</v>
      </c>
      <c r="B53" s="22" t="s">
        <v>291</v>
      </c>
      <c r="C53" s="41" t="s">
        <v>295</v>
      </c>
      <c r="D53" s="27" t="s">
        <v>91</v>
      </c>
      <c r="E53" s="42" t="s">
        <v>301</v>
      </c>
      <c r="F53" s="62" t="s">
        <v>305</v>
      </c>
      <c r="G53" s="62" t="s">
        <v>310</v>
      </c>
      <c r="H53" s="17" t="s">
        <v>286</v>
      </c>
      <c r="I53" s="45"/>
      <c r="L53" t="s">
        <v>328</v>
      </c>
      <c r="M53" t="s">
        <v>325</v>
      </c>
      <c r="N53" t="s">
        <v>332</v>
      </c>
      <c r="Q53" s="9" t="s">
        <v>339</v>
      </c>
    </row>
    <row r="54" spans="1:17" x14ac:dyDescent="0.2">
      <c r="A54" s="17" t="s">
        <v>283</v>
      </c>
      <c r="B54" s="23"/>
      <c r="C54" s="41"/>
      <c r="D54" s="27" t="s">
        <v>96</v>
      </c>
      <c r="E54" s="56"/>
      <c r="F54" s="38" t="s">
        <v>306</v>
      </c>
      <c r="G54" s="62" t="s">
        <v>311</v>
      </c>
      <c r="H54" s="43" t="s">
        <v>313</v>
      </c>
      <c r="I54" s="47"/>
      <c r="L54" t="s">
        <v>329</v>
      </c>
      <c r="Q54" s="9" t="s">
        <v>340</v>
      </c>
    </row>
    <row r="55" spans="1:17" x14ac:dyDescent="0.2">
      <c r="A55" s="17" t="s">
        <v>284</v>
      </c>
      <c r="B55" s="23"/>
      <c r="C55" s="46"/>
      <c r="D55" s="27" t="s">
        <v>298</v>
      </c>
      <c r="E55" s="56"/>
      <c r="F55" s="62"/>
      <c r="G55" s="62"/>
      <c r="H55" s="43" t="s">
        <v>315</v>
      </c>
      <c r="I55" s="44"/>
      <c r="L55" t="s">
        <v>325</v>
      </c>
      <c r="Q55" s="9" t="s">
        <v>341</v>
      </c>
    </row>
    <row r="56" spans="1:17" ht="16" thickBot="1" x14ac:dyDescent="0.25">
      <c r="A56" s="17" t="s">
        <v>99</v>
      </c>
      <c r="B56" s="23"/>
      <c r="C56" s="46"/>
      <c r="D56" s="27"/>
      <c r="E56" s="56"/>
      <c r="F56" s="38"/>
      <c r="G56" s="38"/>
      <c r="H56" s="63" t="s">
        <v>103</v>
      </c>
      <c r="I56" s="48"/>
      <c r="Q56" s="9" t="s">
        <v>342</v>
      </c>
    </row>
    <row r="57" spans="1:17" ht="23" x14ac:dyDescent="0.2">
      <c r="A57" s="18"/>
      <c r="B57" s="23"/>
      <c r="C57" s="46"/>
      <c r="D57" s="27"/>
      <c r="E57" s="56"/>
      <c r="F57" s="38"/>
      <c r="G57" s="64"/>
      <c r="H57" s="63" t="s">
        <v>157</v>
      </c>
      <c r="I57" s="49"/>
    </row>
    <row r="58" spans="1:17" ht="23" x14ac:dyDescent="0.2">
      <c r="A58" s="18"/>
      <c r="B58" s="23"/>
      <c r="C58" s="24"/>
      <c r="D58" s="27"/>
      <c r="E58" s="56"/>
      <c r="F58" s="38"/>
      <c r="G58" s="65"/>
      <c r="H58" s="20"/>
      <c r="I58" s="35"/>
    </row>
    <row r="59" spans="1:17" ht="23" x14ac:dyDescent="0.2">
      <c r="A59" s="18"/>
      <c r="B59" s="23"/>
      <c r="C59" s="24"/>
      <c r="D59" s="66"/>
      <c r="E59" s="67"/>
      <c r="F59" s="68"/>
      <c r="G59" s="34"/>
      <c r="H59" s="20"/>
      <c r="I59" s="35"/>
    </row>
    <row r="61" spans="1:17" ht="28" customHeight="1" x14ac:dyDescent="0.2">
      <c r="A61" t="s">
        <v>32</v>
      </c>
      <c r="B61" t="s">
        <v>33</v>
      </c>
      <c r="C61" t="s">
        <v>33</v>
      </c>
      <c r="D61" t="s">
        <v>34</v>
      </c>
      <c r="F61" t="s">
        <v>30</v>
      </c>
      <c r="G61" t="s">
        <v>30</v>
      </c>
      <c r="H61" t="s">
        <v>32</v>
      </c>
      <c r="I61" t="s">
        <v>31</v>
      </c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27a8e-be36-46a7-be3f-f5da11d757a6">
      <Terms xmlns="http://schemas.microsoft.com/office/infopath/2007/PartnerControls"/>
    </lcf76f155ced4ddcb4097134ff3c332f>
    <TaxCatchAll xmlns="1d0f2429-9481-49a5-88a5-98bae25842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C0F92880247D4C86C63C076D65B51D" ma:contentTypeVersion="21" ma:contentTypeDescription="Create a new document." ma:contentTypeScope="" ma:versionID="497f5a5bb301958dffc3b42b79d5ba2c">
  <xsd:schema xmlns:xsd="http://www.w3.org/2001/XMLSchema" xmlns:xs="http://www.w3.org/2001/XMLSchema" xmlns:p="http://schemas.microsoft.com/office/2006/metadata/properties" xmlns:ns2="c6e27a8e-be36-46a7-be3f-f5da11d757a6" xmlns:ns3="1d0f2429-9481-49a5-88a5-98bae25842d6" targetNamespace="http://schemas.microsoft.com/office/2006/metadata/properties" ma:root="true" ma:fieldsID="7c943b0c931cd58bfc11b962d18a54f5" ns2:_="" ns3:_="">
    <xsd:import namespace="c6e27a8e-be36-46a7-be3f-f5da11d757a6"/>
    <xsd:import namespace="1d0f2429-9481-49a5-88a5-98bae2584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27a8e-be36-46a7-be3f-f5da11d75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210aed9-ea04-4ef5-b6a1-16fe75db25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2429-9481-49a5-88a5-98bae2584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37c79f6-6380-483a-adda-14c47c4b9cef}" ma:internalName="TaxCatchAll" ma:showField="CatchAllData" ma:web="1d0f2429-9481-49a5-88a5-98bae2584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39092-91D2-4787-95FC-C1C7582E1C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1E1A13-9DD1-4608-BD4F-1BBDDB6E87C0}">
  <ds:schemaRefs>
    <ds:schemaRef ds:uri="http://schemas.microsoft.com/office/2006/documentManagement/types"/>
    <ds:schemaRef ds:uri="http://schemas.openxmlformats.org/package/2006/metadata/core-properties"/>
    <ds:schemaRef ds:uri="c6e27a8e-be36-46a7-be3f-f5da11d757a6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1d0f2429-9481-49a5-88a5-98bae25842d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C00840-A72D-4B26-AC87-57F9EFD12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e27a8e-be36-46a7-be3f-f5da11d757a6"/>
    <ds:schemaRef ds:uri="1d0f2429-9481-49a5-88a5-98bae25842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Read_me</vt:lpstr>
      <vt:lpstr>inventory</vt:lpstr>
      <vt:lpstr>nodes</vt:lpstr>
      <vt:lpstr>source_e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2024-08-21T08:20:04Z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0x01010029C0F92880247D4C86C63C076D65B51D</vt:lpwstr>
  </property>
  <property fmtid="{D5CDD505-2E9C-101B-9397-08002B2CF9AE}" pid="3" name="MediaServiceImageTags">
    <vt:lpwstr/>
  </property>
</Properties>
</file>